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igmanov\WORK\WORK\CRP\Бизнес планы\2021 ИЮНЬ\Сурхон Агро\БП- Сурхон\"/>
    </mc:Choice>
  </mc:AlternateContent>
  <xr:revisionPtr revIDLastSave="0" documentId="13_ncr:1_{7F7DEA64-ED3A-4572-A207-7E91E22735E5}" xr6:coauthVersionLast="46" xr6:coauthVersionMax="46" xr10:uidLastSave="{00000000-0000-0000-0000-000000000000}"/>
  <bookViews>
    <workbookView xWindow="-120" yWindow="-120" windowWidth="29040" windowHeight="15840" activeTab="1" xr2:uid="{D574A1FA-8F98-43BA-BD3C-74CBB2FE835D}"/>
  </bookViews>
  <sheets>
    <sheet name="ПаспортРУС" sheetId="3" r:id="rId1"/>
    <sheet name="ПаспортEng" sheetId="4" r:id="rId2"/>
    <sheet name="Форма-отчета 16" sheetId="1" r:id="rId3"/>
    <sheet name="БП-Анг" sheetId="2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\" localSheetId="3">#REF!</definedName>
    <definedName name="\" localSheetId="2">#REF!</definedName>
    <definedName name="\">#REF!</definedName>
    <definedName name="\a">#N/A</definedName>
    <definedName name="\b">#N/A</definedName>
    <definedName name="\p">#N/A</definedName>
    <definedName name="\z">#N/A</definedName>
    <definedName name="_????" localSheetId="3">#REF!</definedName>
    <definedName name="_????" localSheetId="2">#REF!</definedName>
    <definedName name="_????">#REF!</definedName>
    <definedName name="__????" localSheetId="3">#REF!</definedName>
    <definedName name="__????" localSheetId="2">#REF!</definedName>
    <definedName name="__????">#REF!</definedName>
    <definedName name="_____________________________________xlfn.BAHTTEXT" hidden="1">#NAME?</definedName>
    <definedName name="____________________________________xlfn.BAHTTEXT" hidden="1">#NAME?</definedName>
    <definedName name="___________________________________xlfn.BAHTTEXT" hidden="1">#NAME?</definedName>
    <definedName name="__________________________________a12" localSheetId="3" hidden="1">{"'Monthly 1997'!$A$3:$S$89"}</definedName>
    <definedName name="__________________________________a12" localSheetId="2" hidden="1">{"'Monthly 1997'!$A$3:$S$89"}</definedName>
    <definedName name="__________________________________a12" hidden="1">{"'Monthly 1997'!$A$3:$S$89"}</definedName>
    <definedName name="__________________________________xlfn.BAHTTEXT" hidden="1">#NAME?</definedName>
    <definedName name="_________________________________xlfn.BAHTTEXT" hidden="1">#NAME?</definedName>
    <definedName name="________________________________A1" localSheetId="3" hidden="1">#REF!</definedName>
    <definedName name="________________________________A1" localSheetId="2" hidden="1">#REF!</definedName>
    <definedName name="________________________________A1" hidden="1">#REF!</definedName>
    <definedName name="________________________________a12" localSheetId="3" hidden="1">{"'Monthly 1997'!$A$3:$S$89"}</definedName>
    <definedName name="________________________________a12" localSheetId="2" hidden="1">{"'Monthly 1997'!$A$3:$S$89"}</definedName>
    <definedName name="________________________________a12" hidden="1">{"'Monthly 1997'!$A$3:$S$89"}</definedName>
    <definedName name="________________________________xlfn.BAHTTEXT" hidden="1">#NAME?</definedName>
    <definedName name="_______________________________A1" localSheetId="3" hidden="1">#REF!</definedName>
    <definedName name="_______________________________A1" localSheetId="2" hidden="1">#REF!</definedName>
    <definedName name="_______________________________A1" hidden="1">#REF!</definedName>
    <definedName name="_______________________________xlfn.BAHTTEXT" hidden="1">#NAME?</definedName>
    <definedName name="______________________________a12" localSheetId="3" hidden="1">{"'Monthly 1997'!$A$3:$S$89"}</definedName>
    <definedName name="______________________________a12" localSheetId="2" hidden="1">{"'Monthly 1997'!$A$3:$S$89"}</definedName>
    <definedName name="______________________________a12" hidden="1">{"'Monthly 1997'!$A$3:$S$89"}</definedName>
    <definedName name="______________________________xlfn.BAHTTEXT" hidden="1">#NAME?</definedName>
    <definedName name="_____________________________A1" localSheetId="3" hidden="1">#REF!</definedName>
    <definedName name="_____________________________A1" localSheetId="2" hidden="1">#REF!</definedName>
    <definedName name="_____________________________A1" hidden="1">#REF!</definedName>
    <definedName name="_____________________________xlfn.BAHTTEXT" hidden="1">#NAME?</definedName>
    <definedName name="____________________________A1" localSheetId="3" hidden="1">#REF!</definedName>
    <definedName name="____________________________A1" localSheetId="2" hidden="1">#REF!</definedName>
    <definedName name="____________________________A1" hidden="1">#REF!</definedName>
    <definedName name="____________________________a12" localSheetId="3" hidden="1">{"'Monthly 1997'!$A$3:$S$89"}</definedName>
    <definedName name="____________________________a12" localSheetId="2" hidden="1">{"'Monthly 1997'!$A$3:$S$89"}</definedName>
    <definedName name="____________________________a12" hidden="1">{"'Monthly 1997'!$A$3:$S$89"}</definedName>
    <definedName name="____________________________xlfn.BAHTTEXT" hidden="1">#NAME?</definedName>
    <definedName name="___________________________xlfn.BAHTTEXT" hidden="1">#NAME?</definedName>
    <definedName name="__________________________A1" localSheetId="3" hidden="1">#REF!</definedName>
    <definedName name="__________________________A1" localSheetId="2" hidden="1">#REF!</definedName>
    <definedName name="__________________________A1" hidden="1">#REF!</definedName>
    <definedName name="__________________________a12" localSheetId="3" hidden="1">{"'Monthly 1997'!$A$3:$S$89"}</definedName>
    <definedName name="__________________________a12" localSheetId="2" hidden="1">{"'Monthly 1997'!$A$3:$S$89"}</definedName>
    <definedName name="__________________________a12" hidden="1">{"'Monthly 1997'!$A$3:$S$89"}</definedName>
    <definedName name="__________________________xlfn.BAHTTEXT" hidden="1">#NAME?</definedName>
    <definedName name="_________________________A1" localSheetId="3" hidden="1">#REF!</definedName>
    <definedName name="_________________________A1" localSheetId="2" hidden="1">#REF!</definedName>
    <definedName name="_________________________A1" hidden="1">#REF!</definedName>
    <definedName name="_________________________a12" localSheetId="3" hidden="1">{"'Monthly 1997'!$A$3:$S$89"}</definedName>
    <definedName name="_________________________a12" localSheetId="2" hidden="1">{"'Monthly 1997'!$A$3:$S$89"}</definedName>
    <definedName name="_________________________a12" hidden="1">{"'Monthly 1997'!$A$3:$S$89"}</definedName>
    <definedName name="_________________________A65555">#REF!</definedName>
    <definedName name="_________________________A65655">#REF!</definedName>
    <definedName name="_________________________A65900">#REF!</definedName>
    <definedName name="_________________________xlfn.BAHTTEXT" hidden="1">#NAME?</definedName>
    <definedName name="________________________A1" localSheetId="3" hidden="1">#REF!</definedName>
    <definedName name="________________________A1" localSheetId="2" hidden="1">#REF!</definedName>
    <definedName name="________________________A1" hidden="1">#REF!</definedName>
    <definedName name="________________________A65900">#REF!</definedName>
    <definedName name="________________________xlfn.BAHTTEXT" hidden="1">#NAME?</definedName>
    <definedName name="_______________________A1" localSheetId="3" hidden="1">#REF!</definedName>
    <definedName name="_______________________A1" localSheetId="2" hidden="1">#REF!</definedName>
    <definedName name="_______________________A1" hidden="1">#REF!</definedName>
    <definedName name="_______________________A65555">#REF!</definedName>
    <definedName name="_______________________A65655">#REF!</definedName>
    <definedName name="_______________________A65900">#REF!</definedName>
    <definedName name="_______________________xlfn.BAHTTEXT" hidden="1">#NAME?</definedName>
    <definedName name="______________________A1" localSheetId="3" hidden="1">#REF!</definedName>
    <definedName name="______________________A1" localSheetId="2" hidden="1">#REF!</definedName>
    <definedName name="______________________A1" hidden="1">#REF!</definedName>
    <definedName name="______________________A65555">#REF!</definedName>
    <definedName name="______________________A65655">#REF!</definedName>
    <definedName name="______________________A65900">#REF!</definedName>
    <definedName name="______________________day3">#REF!</definedName>
    <definedName name="______________________day4">#REF!</definedName>
    <definedName name="______________________xlfn.BAHTTEXT" hidden="1">#NAME?</definedName>
    <definedName name="_____________________A1" localSheetId="3" hidden="1">#REF!</definedName>
    <definedName name="_____________________A1" localSheetId="2" hidden="1">#REF!</definedName>
    <definedName name="_____________________A1" hidden="1">#REF!</definedName>
    <definedName name="_____________________a12" localSheetId="3" hidden="1">{"'Monthly 1997'!$A$3:$S$89"}</definedName>
    <definedName name="_____________________a12" localSheetId="2" hidden="1">{"'Monthly 1997'!$A$3:$S$89"}</definedName>
    <definedName name="_____________________a12" hidden="1">{"'Monthly 1997'!$A$3:$S$89"}</definedName>
    <definedName name="_____________________A65555">#REF!</definedName>
    <definedName name="_____________________A65655">#REF!</definedName>
    <definedName name="_____________________A65900">#REF!</definedName>
    <definedName name="_____________________day3">#REF!</definedName>
    <definedName name="_____________________day4">#REF!</definedName>
    <definedName name="_____________________xlfn.BAHTTEXT" hidden="1">#NAME?</definedName>
    <definedName name="____________________A1" localSheetId="3" hidden="1">#REF!</definedName>
    <definedName name="____________________A1" localSheetId="2" hidden="1">#REF!</definedName>
    <definedName name="____________________A1" hidden="1">#REF!</definedName>
    <definedName name="____________________a12" localSheetId="3" hidden="1">{"'Monthly 1997'!$A$3:$S$89"}</definedName>
    <definedName name="____________________a12" localSheetId="2" hidden="1">{"'Monthly 1997'!$A$3:$S$89"}</definedName>
    <definedName name="____________________a12" hidden="1">{"'Monthly 1997'!$A$3:$S$89"}</definedName>
    <definedName name="____________________A65555">#REF!</definedName>
    <definedName name="____________________A65655">#REF!</definedName>
    <definedName name="____________________A65900">#REF!</definedName>
    <definedName name="____________________A999999">#REF!</definedName>
    <definedName name="____________________day3">#REF!</definedName>
    <definedName name="____________________day4">#REF!</definedName>
    <definedName name="____________________xlfn.BAHTTEXT" hidden="1">#NAME?</definedName>
    <definedName name="___________________A1" localSheetId="3" hidden="1">#REF!</definedName>
    <definedName name="___________________A1" localSheetId="2" hidden="1">#REF!</definedName>
    <definedName name="___________________A1" hidden="1">#REF!</definedName>
    <definedName name="___________________a12" localSheetId="3" hidden="1">{"'Monthly 1997'!$A$3:$S$89"}</definedName>
    <definedName name="___________________a12" localSheetId="2" hidden="1">{"'Monthly 1997'!$A$3:$S$89"}</definedName>
    <definedName name="___________________a12" hidden="1">{"'Monthly 1997'!$A$3:$S$89"}</definedName>
    <definedName name="___________________A65555">#REF!</definedName>
    <definedName name="___________________A65655">#REF!</definedName>
    <definedName name="___________________A65900">#REF!</definedName>
    <definedName name="___________________A999999">#REF!</definedName>
    <definedName name="___________________day3">#REF!</definedName>
    <definedName name="___________________day4">#REF!</definedName>
    <definedName name="___________________xlfn.BAHTTEXT" hidden="1">#NAME?</definedName>
    <definedName name="__________________A1" localSheetId="3" hidden="1">#REF!</definedName>
    <definedName name="__________________A1" localSheetId="2" hidden="1">#REF!</definedName>
    <definedName name="__________________A1" hidden="1">#REF!</definedName>
    <definedName name="__________________a12" localSheetId="3" hidden="1">{"'Monthly 1997'!$A$3:$S$89"}</definedName>
    <definedName name="__________________a12" localSheetId="2" hidden="1">{"'Monthly 1997'!$A$3:$S$89"}</definedName>
    <definedName name="__________________a12" hidden="1">{"'Monthly 1997'!$A$3:$S$89"}</definedName>
    <definedName name="__________________A65555">#REF!</definedName>
    <definedName name="__________________A65655">#REF!</definedName>
    <definedName name="__________________A65900">#REF!</definedName>
    <definedName name="__________________A999999">#N/A</definedName>
    <definedName name="__________________day3">#REF!</definedName>
    <definedName name="__________________day4">#REF!</definedName>
    <definedName name="__________________xlfn.BAHTTEXT" hidden="1">#NAME?</definedName>
    <definedName name="_________________A1" localSheetId="3" hidden="1">#REF!</definedName>
    <definedName name="_________________A1" localSheetId="2" hidden="1">#REF!</definedName>
    <definedName name="_________________A1" hidden="1">#REF!</definedName>
    <definedName name="_________________a12" localSheetId="3" hidden="1">{"'Monthly 1997'!$A$3:$S$89"}</definedName>
    <definedName name="_________________a12" localSheetId="2" hidden="1">{"'Monthly 1997'!$A$3:$S$89"}</definedName>
    <definedName name="_________________a12" hidden="1">{"'Monthly 1997'!$A$3:$S$89"}</definedName>
    <definedName name="_________________A65555">#REF!</definedName>
    <definedName name="_________________A65655">#REF!</definedName>
    <definedName name="_________________A65900">#REF!</definedName>
    <definedName name="_________________A999999">#N/A</definedName>
    <definedName name="_________________day3">#REF!</definedName>
    <definedName name="_________________day4">#REF!</definedName>
    <definedName name="_________________xlfn.BAHTTEXT" hidden="1">#NAME?</definedName>
    <definedName name="________________A1" localSheetId="3" hidden="1">#REF!</definedName>
    <definedName name="________________A1" localSheetId="2" hidden="1">#REF!</definedName>
    <definedName name="________________A1" hidden="1">#REF!</definedName>
    <definedName name="________________a12" localSheetId="3" hidden="1">{"'Monthly 1997'!$A$3:$S$89"}</definedName>
    <definedName name="________________a12" localSheetId="2" hidden="1">{"'Monthly 1997'!$A$3:$S$89"}</definedName>
    <definedName name="________________a12" hidden="1">{"'Monthly 1997'!$A$3:$S$89"}</definedName>
    <definedName name="________________A65555">#REF!</definedName>
    <definedName name="________________A65655">#REF!</definedName>
    <definedName name="________________A65900">#REF!</definedName>
    <definedName name="________________A999999">#N/A</definedName>
    <definedName name="________________day3">#REF!</definedName>
    <definedName name="________________day4">#REF!</definedName>
    <definedName name="________________xlfn.BAHTTEXT" hidden="1">#NAME?</definedName>
    <definedName name="_______________a12" localSheetId="3" hidden="1">{"'Monthly 1997'!$A$3:$S$89"}</definedName>
    <definedName name="_______________a12" localSheetId="2" hidden="1">{"'Monthly 1997'!$A$3:$S$89"}</definedName>
    <definedName name="_______________a12" hidden="1">{"'Monthly 1997'!$A$3:$S$89"}</definedName>
    <definedName name="_______________A65555">#REF!</definedName>
    <definedName name="_______________A65655">#REF!</definedName>
    <definedName name="_______________A65900">#REF!</definedName>
    <definedName name="_______________A999999">#N/A</definedName>
    <definedName name="_______________day3">#REF!</definedName>
    <definedName name="_______________day4">#REF!</definedName>
    <definedName name="_______________xlfn.BAHTTEXT" hidden="1">#NAME?</definedName>
    <definedName name="______________A1" localSheetId="3" hidden="1">#REF!</definedName>
    <definedName name="______________A1" localSheetId="2" hidden="1">#REF!</definedName>
    <definedName name="______________A1" hidden="1">#REF!</definedName>
    <definedName name="______________A65555">#REF!</definedName>
    <definedName name="______________A65655">#REF!</definedName>
    <definedName name="______________A65900">#REF!</definedName>
    <definedName name="______________A999999">#N/A</definedName>
    <definedName name="______________day3">#REF!</definedName>
    <definedName name="______________day4">#REF!</definedName>
    <definedName name="______________Per2">#N/A</definedName>
    <definedName name="______________Tit1">#N/A</definedName>
    <definedName name="______________Tit2">#N/A</definedName>
    <definedName name="______________Tit3">#N/A</definedName>
    <definedName name="______________Tit4">#N/A</definedName>
    <definedName name="______________xlfn.BAHTTEXT" hidden="1">#NAME?</definedName>
    <definedName name="_____________A1" localSheetId="3" hidden="1">#REF!</definedName>
    <definedName name="_____________A1" localSheetId="2" hidden="1">#REF!</definedName>
    <definedName name="_____________A1" hidden="1">#REF!</definedName>
    <definedName name="_____________a12" localSheetId="3" hidden="1">{"'Monthly 1997'!$A$3:$S$89"}</definedName>
    <definedName name="_____________a12" localSheetId="2" hidden="1">{"'Monthly 1997'!$A$3:$S$89"}</definedName>
    <definedName name="_____________a12" hidden="1">{"'Monthly 1997'!$A$3:$S$89"}</definedName>
    <definedName name="_____________A65555">#REF!</definedName>
    <definedName name="_____________A65655">#REF!</definedName>
    <definedName name="_____________A65900">#REF!</definedName>
    <definedName name="_____________A999999">#N/A</definedName>
    <definedName name="_____________day3">#REF!</definedName>
    <definedName name="_____________day4">#REF!</definedName>
    <definedName name="_____________Per2">#N/A</definedName>
    <definedName name="_____________Tit1">#N/A</definedName>
    <definedName name="_____________Tit2">#N/A</definedName>
    <definedName name="_____________Tit3">#N/A</definedName>
    <definedName name="_____________Tit4">#N/A</definedName>
    <definedName name="_____________xlfn.BAHTTEXT" hidden="1">#NAME?</definedName>
    <definedName name="____________A1" localSheetId="3" hidden="1">#REF!</definedName>
    <definedName name="____________A1" localSheetId="2" hidden="1">#REF!</definedName>
    <definedName name="____________A1" hidden="1">#REF!</definedName>
    <definedName name="____________a12" localSheetId="3" hidden="1">{"'Monthly 1997'!$A$3:$S$89"}</definedName>
    <definedName name="____________a12" localSheetId="2" hidden="1">{"'Monthly 1997'!$A$3:$S$89"}</definedName>
    <definedName name="____________a12" hidden="1">{"'Monthly 1997'!$A$3:$S$89"}</definedName>
    <definedName name="____________A65555">#REF!</definedName>
    <definedName name="____________A65655">#REF!</definedName>
    <definedName name="____________A65900">#REF!</definedName>
    <definedName name="____________A999999">#N/A</definedName>
    <definedName name="____________day3">#REF!</definedName>
    <definedName name="____________day4">#REF!</definedName>
    <definedName name="____________Per2">#N/A</definedName>
    <definedName name="____________Tit1">#N/A</definedName>
    <definedName name="____________Tit2">#N/A</definedName>
    <definedName name="____________Tit3">#N/A</definedName>
    <definedName name="____________Tit4">#N/A</definedName>
    <definedName name="____________xlfn.BAHTTEXT" hidden="1">#NAME?</definedName>
    <definedName name="___________A1" localSheetId="3" hidden="1">#REF!</definedName>
    <definedName name="___________A1" localSheetId="2" hidden="1">#REF!</definedName>
    <definedName name="___________A1" hidden="1">#REF!</definedName>
    <definedName name="___________a12" localSheetId="3" hidden="1">{"'Monthly 1997'!$A$3:$S$89"}</definedName>
    <definedName name="___________a12" localSheetId="2" hidden="1">{"'Monthly 1997'!$A$3:$S$89"}</definedName>
    <definedName name="___________a12" hidden="1">{"'Monthly 1997'!$A$3:$S$89"}</definedName>
    <definedName name="___________A20">#REF!</definedName>
    <definedName name="___________A65555">#REF!</definedName>
    <definedName name="___________A65655">#REF!</definedName>
    <definedName name="___________A65900">#REF!</definedName>
    <definedName name="___________A999999">#N/A</definedName>
    <definedName name="___________day3">#REF!</definedName>
    <definedName name="___________day4">#REF!</definedName>
    <definedName name="___________Per2">#N/A</definedName>
    <definedName name="___________Tit1">#N/A</definedName>
    <definedName name="___________Tit2">#N/A</definedName>
    <definedName name="___________Tit3">#N/A</definedName>
    <definedName name="___________Tit4">#N/A</definedName>
    <definedName name="___________xlfn.BAHTTEXT" hidden="1">#NAME?</definedName>
    <definedName name="__________A1" localSheetId="3" hidden="1">#REF!</definedName>
    <definedName name="__________A1" localSheetId="2" hidden="1">#REF!</definedName>
    <definedName name="__________A1" hidden="1">#REF!</definedName>
    <definedName name="__________a12" localSheetId="3" hidden="1">{"'Monthly 1997'!$A$3:$S$89"}</definedName>
    <definedName name="__________a12" localSheetId="2" hidden="1">{"'Monthly 1997'!$A$3:$S$89"}</definedName>
    <definedName name="__________a12" hidden="1">{"'Monthly 1997'!$A$3:$S$89"}</definedName>
    <definedName name="__________A20">#REF!</definedName>
    <definedName name="__________A65555">#REF!</definedName>
    <definedName name="__________A65655">#REF!</definedName>
    <definedName name="__________A65900">#REF!</definedName>
    <definedName name="__________A999999">#N/A</definedName>
    <definedName name="__________day3">#REF!</definedName>
    <definedName name="__________day4">#REF!</definedName>
    <definedName name="__________Per2">#N/A</definedName>
    <definedName name="__________Tit1">#N/A</definedName>
    <definedName name="__________Tit2">#N/A</definedName>
    <definedName name="__________Tit3">#N/A</definedName>
    <definedName name="__________Tit4">#N/A</definedName>
    <definedName name="__________xlfn.BAHTTEXT" hidden="1">#NAME?</definedName>
    <definedName name="_________A1" localSheetId="3" hidden="1">#REF!</definedName>
    <definedName name="_________A1" localSheetId="2" hidden="1">#REF!</definedName>
    <definedName name="_________A1" hidden="1">#REF!</definedName>
    <definedName name="_________a12" localSheetId="3" hidden="1">{"'Monthly 1997'!$A$3:$S$89"}</definedName>
    <definedName name="_________a12" localSheetId="2" hidden="1">{"'Monthly 1997'!$A$3:$S$89"}</definedName>
    <definedName name="_________a12" hidden="1">{"'Monthly 1997'!$A$3:$S$89"}</definedName>
    <definedName name="_________A20">#REF!</definedName>
    <definedName name="_________A65555">#REF!</definedName>
    <definedName name="_________A65655">#REF!</definedName>
    <definedName name="_________A65900">#REF!</definedName>
    <definedName name="_________A999999">#N/A</definedName>
    <definedName name="_________day3">#REF!</definedName>
    <definedName name="_________day4">#REF!</definedName>
    <definedName name="_________M100000">#REF!</definedName>
    <definedName name="_________M66002">#REF!</definedName>
    <definedName name="_________M67002">#REF!</definedName>
    <definedName name="_________M68000">#REF!</definedName>
    <definedName name="_________M68002">#REF!</definedName>
    <definedName name="_________M70000">#REF!</definedName>
    <definedName name="_________M90000">#REF!</definedName>
    <definedName name="_________Per2">#N/A</definedName>
    <definedName name="_________Tit1">#N/A</definedName>
    <definedName name="_________Tit2">#N/A</definedName>
    <definedName name="_________Tit3">#N/A</definedName>
    <definedName name="_________Tit4">#N/A</definedName>
    <definedName name="_________xlfn.BAHTTEXT" hidden="1">#NAME?</definedName>
    <definedName name="________A1" localSheetId="3" hidden="1">#REF!</definedName>
    <definedName name="________A1" localSheetId="2" hidden="1">#REF!</definedName>
    <definedName name="________A1" hidden="1">#REF!</definedName>
    <definedName name="________a12" localSheetId="3" hidden="1">{"'Monthly 1997'!$A$3:$S$89"}</definedName>
    <definedName name="________a12" localSheetId="2" hidden="1">{"'Monthly 1997'!$A$3:$S$89"}</definedName>
    <definedName name="________a12" hidden="1">{"'Monthly 1997'!$A$3:$S$89"}</definedName>
    <definedName name="________A20">#REF!</definedName>
    <definedName name="________A65555">#REF!</definedName>
    <definedName name="________A65655">#REF!</definedName>
    <definedName name="________A65900">#REF!</definedName>
    <definedName name="________A999999">#N/A</definedName>
    <definedName name="________day3">#REF!</definedName>
    <definedName name="________day4">#REF!</definedName>
    <definedName name="________Per2">#N/A</definedName>
    <definedName name="________Tit1">#N/A</definedName>
    <definedName name="________Tit2">#N/A</definedName>
    <definedName name="________Tit3">#N/A</definedName>
    <definedName name="________Tit4">#N/A</definedName>
    <definedName name="________xlfn.BAHTTEXT" hidden="1">#NAME?</definedName>
    <definedName name="_______A1" localSheetId="3" hidden="1">#REF!</definedName>
    <definedName name="_______A1" localSheetId="2" hidden="1">#REF!</definedName>
    <definedName name="_______A1" hidden="1">#REF!</definedName>
    <definedName name="_______a12" localSheetId="3" hidden="1">{"'Monthly 1997'!$A$3:$S$89"}</definedName>
    <definedName name="_______a12" localSheetId="2" hidden="1">{"'Monthly 1997'!$A$3:$S$89"}</definedName>
    <definedName name="_______a12" hidden="1">{"'Monthly 1997'!$A$3:$S$89"}</definedName>
    <definedName name="_______A20">#REF!</definedName>
    <definedName name="_______A65555">#REF!</definedName>
    <definedName name="_______A65655">#REF!</definedName>
    <definedName name="_______A65900">#REF!</definedName>
    <definedName name="_______A999999">#N/A</definedName>
    <definedName name="_______AT1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AT1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AT2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AT2" localSheetId="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AT3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AT3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C65537">#REF!</definedName>
    <definedName name="_______day3">#REF!</definedName>
    <definedName name="_______day4">#REF!</definedName>
    <definedName name="_______J200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J200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M100000">#REF!</definedName>
    <definedName name="_______M66002">#REF!</definedName>
    <definedName name="_______M67002">#REF!</definedName>
    <definedName name="_______M68000">#REF!</definedName>
    <definedName name="_______M68002">#REF!</definedName>
    <definedName name="_______M70000">#REF!</definedName>
    <definedName name="_______M90000">#REF!</definedName>
    <definedName name="_______Per2">#N/A</definedName>
    <definedName name="_______Tit1">#N/A</definedName>
    <definedName name="_______Tit2">#N/A</definedName>
    <definedName name="_______Tit3">#N/A</definedName>
    <definedName name="_______Tit4">#N/A</definedName>
    <definedName name="_______top1" localSheetId="3">{30,140,350,160,"",""}</definedName>
    <definedName name="_______top1" localSheetId="2">{30,140,350,160,"",""}</definedName>
    <definedName name="_______top1">{30,140,350,160,"",""}</definedName>
    <definedName name="_______tt1" localSheetId="3" hidden="1">{#N/A,#N/A,TRUE,"일정"}</definedName>
    <definedName name="_______tt1" localSheetId="2" hidden="1">{#N/A,#N/A,TRUE,"일정"}</definedName>
    <definedName name="_______tt1" hidden="1">{#N/A,#N/A,TRUE,"일정"}</definedName>
    <definedName name="_______xlfn.BAHTTEXT" hidden="1">#NAME?</definedName>
    <definedName name="______A1" localSheetId="3" hidden="1">#REF!</definedName>
    <definedName name="______A1" localSheetId="2" hidden="1">#REF!</definedName>
    <definedName name="______A1" hidden="1">#REF!</definedName>
    <definedName name="______a12" localSheetId="3" hidden="1">{"'Monthly 1997'!$A$3:$S$89"}</definedName>
    <definedName name="______a12" localSheetId="2" hidden="1">{"'Monthly 1997'!$A$3:$S$89"}</definedName>
    <definedName name="______a12" hidden="1">{"'Monthly 1997'!$A$3:$S$89"}</definedName>
    <definedName name="______A20">#REF!</definedName>
    <definedName name="______A65555">#REF!</definedName>
    <definedName name="______A65655">#REF!</definedName>
    <definedName name="______A65900">#REF!</definedName>
    <definedName name="______A999999">#N/A</definedName>
    <definedName name="______AT1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AT1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AT2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AT2" localSheetId="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AT3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AT3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C65537">#REF!</definedName>
    <definedName name="______day3">#REF!</definedName>
    <definedName name="______day4">#REF!</definedName>
    <definedName name="______J200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J200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M100000">#REF!</definedName>
    <definedName name="______M66002">#REF!</definedName>
    <definedName name="______M67002">#REF!</definedName>
    <definedName name="______M68000">#REF!</definedName>
    <definedName name="______M68002">#REF!</definedName>
    <definedName name="______M70000">#REF!</definedName>
    <definedName name="______M90000">#REF!</definedName>
    <definedName name="______Per2">#N/A</definedName>
    <definedName name="______Tit1">#N/A</definedName>
    <definedName name="______Tit2">#N/A</definedName>
    <definedName name="______Tit3">#N/A</definedName>
    <definedName name="______Tit4">#N/A</definedName>
    <definedName name="______top1" localSheetId="3">{30,140,350,160,"",""}</definedName>
    <definedName name="______top1" localSheetId="2">{30,140,350,160,"",""}</definedName>
    <definedName name="______top1">{30,140,350,160,"",""}</definedName>
    <definedName name="______tt1" localSheetId="3" hidden="1">{#N/A,#N/A,TRUE,"일정"}</definedName>
    <definedName name="______tt1" localSheetId="2" hidden="1">{#N/A,#N/A,TRUE,"일정"}</definedName>
    <definedName name="______tt1" hidden="1">{#N/A,#N/A,TRUE,"일정"}</definedName>
    <definedName name="______xlfn.BAHTTEXT" hidden="1">#NAME?</definedName>
    <definedName name="_____A1" localSheetId="3" hidden="1">#REF!</definedName>
    <definedName name="_____A1" localSheetId="2" hidden="1">#REF!</definedName>
    <definedName name="_____A1" hidden="1">#REF!</definedName>
    <definedName name="_____a12" localSheetId="3" hidden="1">{"'Monthly 1997'!$A$3:$S$89"}</definedName>
    <definedName name="_____a12" localSheetId="2" hidden="1">{"'Monthly 1997'!$A$3:$S$89"}</definedName>
    <definedName name="_____a12" hidden="1">{"'Monthly 1997'!$A$3:$S$89"}</definedName>
    <definedName name="_____a145">#REF!</definedName>
    <definedName name="_____a146">#REF!</definedName>
    <definedName name="_____a147">#REF!</definedName>
    <definedName name="_____A20">#REF!</definedName>
    <definedName name="_____A65555">#REF!</definedName>
    <definedName name="_____A65655">#REF!</definedName>
    <definedName name="_____A65900">#REF!</definedName>
    <definedName name="_____A999999">#N/A</definedName>
    <definedName name="_____AT1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AT1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AT2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AT2" localSheetId="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AT3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AT3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C65537">#REF!</definedName>
    <definedName name="_____day3">#REF!</definedName>
    <definedName name="_____day4">#REF!</definedName>
    <definedName name="_____J200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J200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JAP97">#REF!</definedName>
    <definedName name="_____JAP98">#REF!</definedName>
    <definedName name="_____KOR97">#REF!</definedName>
    <definedName name="_____KOR98">#REF!</definedName>
    <definedName name="_____M100000">#REF!</definedName>
    <definedName name="_____M66002">#REF!</definedName>
    <definedName name="_____M67002">#REF!</definedName>
    <definedName name="_____M68000">#REF!</definedName>
    <definedName name="_____M68002">#REF!</definedName>
    <definedName name="_____M70000">#REF!</definedName>
    <definedName name="_____M90000">#REF!</definedName>
    <definedName name="_____Per2">#N/A</definedName>
    <definedName name="_____Tit1">#N/A</definedName>
    <definedName name="_____Tit2">#N/A</definedName>
    <definedName name="_____Tit3">#N/A</definedName>
    <definedName name="_____Tit4">#N/A</definedName>
    <definedName name="_____top1" localSheetId="3">{30,140,350,160,"",""}</definedName>
    <definedName name="_____top1" localSheetId="2">{30,140,350,160,"",""}</definedName>
    <definedName name="_____top1">{30,140,350,160,"",""}</definedName>
    <definedName name="_____tt1" localSheetId="3" hidden="1">{#N/A,#N/A,TRUE,"일정"}</definedName>
    <definedName name="_____tt1" localSheetId="2" hidden="1">{#N/A,#N/A,TRUE,"일정"}</definedName>
    <definedName name="_____tt1" hidden="1">{#N/A,#N/A,TRUE,"일정"}</definedName>
    <definedName name="_____tt195">#REF!</definedName>
    <definedName name="_____xlfn.BAHTTEXT" hidden="1">#NAME?</definedName>
    <definedName name="_____xlfn.RTD" hidden="1">#NAME?</definedName>
    <definedName name="____A1" localSheetId="3" hidden="1">#REF!</definedName>
    <definedName name="____A1" localSheetId="2" hidden="1">#REF!</definedName>
    <definedName name="____A1" hidden="1">#REF!</definedName>
    <definedName name="____a12" localSheetId="3" hidden="1">{"'Monthly 1997'!$A$3:$S$89"}</definedName>
    <definedName name="____a12" localSheetId="2" hidden="1">{"'Monthly 1997'!$A$3:$S$89"}</definedName>
    <definedName name="____a12" hidden="1">{"'Monthly 1997'!$A$3:$S$89"}</definedName>
    <definedName name="____A20">#REF!</definedName>
    <definedName name="____A65555">#REF!</definedName>
    <definedName name="____A65655">#REF!</definedName>
    <definedName name="____A65900">#REF!</definedName>
    <definedName name="____A999999">#N/A</definedName>
    <definedName name="____ap2">#N/A</definedName>
    <definedName name="____AT1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AT1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AT2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AT2" localSheetId="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AT3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AT3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C65537">#REF!</definedName>
    <definedName name="____CT5">#REF!</definedName>
    <definedName name="____day3">#REF!</definedName>
    <definedName name="____day4">#REF!</definedName>
    <definedName name="____J200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J200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M100000">#REF!</definedName>
    <definedName name="____M66002">#REF!</definedName>
    <definedName name="____M67002">#REF!</definedName>
    <definedName name="____M68000">#REF!</definedName>
    <definedName name="____M68002">#REF!</definedName>
    <definedName name="____M70000">#REF!</definedName>
    <definedName name="____M90000">#REF!</definedName>
    <definedName name="____NFT1" localSheetId="3">#REF!,#REF!,#REF!,#REF!</definedName>
    <definedName name="____NFT1" localSheetId="2">#REF!,#REF!,#REF!,#REF!</definedName>
    <definedName name="____NFT1">#REF!,#REF!,#REF!,#REF!</definedName>
    <definedName name="____Per2">#N/A</definedName>
    <definedName name="____Tit1">#N/A</definedName>
    <definedName name="____Tit2">#N/A</definedName>
    <definedName name="____Tit3">#N/A</definedName>
    <definedName name="____Tit4">#N/A</definedName>
    <definedName name="____top1" localSheetId="3">{30,140,350,160,"",""}</definedName>
    <definedName name="____top1" localSheetId="2">{30,140,350,160,"",""}</definedName>
    <definedName name="____top1">{30,140,350,160,"",""}</definedName>
    <definedName name="____tt1" localSheetId="3" hidden="1">{#N/A,#N/A,TRUE,"일정"}</definedName>
    <definedName name="____tt1" localSheetId="2" hidden="1">{#N/A,#N/A,TRUE,"일정"}</definedName>
    <definedName name="____tt1" hidden="1">{#N/A,#N/A,TRUE,"일정"}</definedName>
    <definedName name="____tt195">#REF!</definedName>
    <definedName name="____TTT1">#REF!</definedName>
    <definedName name="____xlfn.BAHTTEXT" hidden="1">#NAME?</definedName>
    <definedName name="____xlfn.RTD" hidden="1">#NAME?</definedName>
    <definedName name="___A1" localSheetId="3" hidden="1">#REF!</definedName>
    <definedName name="___A1" localSheetId="2" hidden="1">#REF!</definedName>
    <definedName name="___A1" hidden="1">#REF!</definedName>
    <definedName name="___a12" localSheetId="3" hidden="1">{"'Monthly 1997'!$A$3:$S$89"}</definedName>
    <definedName name="___a12" localSheetId="2" hidden="1">{"'Monthly 1997'!$A$3:$S$89"}</definedName>
    <definedName name="___a12" hidden="1">{"'Monthly 1997'!$A$3:$S$89"}</definedName>
    <definedName name="___a145">#REF!</definedName>
    <definedName name="___a146">#REF!</definedName>
    <definedName name="___a147">#REF!</definedName>
    <definedName name="___A20">#REF!</definedName>
    <definedName name="___A65555">#REF!</definedName>
    <definedName name="___A65655">#REF!</definedName>
    <definedName name="___A65900">#REF!</definedName>
    <definedName name="___A999999">#N/A</definedName>
    <definedName name="___ap2">#N/A</definedName>
    <definedName name="___AT1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AT1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AT2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AT2" localSheetId="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AT3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AT3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C65537">#REF!</definedName>
    <definedName name="___CT5">#REF!</definedName>
    <definedName name="___day3">#REF!</definedName>
    <definedName name="___day4">#REF!</definedName>
    <definedName name="___J200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J200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JAP97">#REF!</definedName>
    <definedName name="___JAP98">#REF!</definedName>
    <definedName name="___KOR97">#REF!</definedName>
    <definedName name="___KOR98">#REF!</definedName>
    <definedName name="___M100000">#REF!</definedName>
    <definedName name="___M66002">#REF!</definedName>
    <definedName name="___M67002">#REF!</definedName>
    <definedName name="___M68000">#REF!</definedName>
    <definedName name="___M68002">#REF!</definedName>
    <definedName name="___M70000">#REF!</definedName>
    <definedName name="___M90000">#REF!</definedName>
    <definedName name="___NFT1" localSheetId="3">#REF!,#REF!,#REF!,#REF!</definedName>
    <definedName name="___NFT1" localSheetId="2">#REF!,#REF!,#REF!,#REF!</definedName>
    <definedName name="___NFT1">#REF!,#REF!,#REF!,#REF!</definedName>
    <definedName name="___Per2">#N/A</definedName>
    <definedName name="___Tit1">#N/A</definedName>
    <definedName name="___Tit2">#N/A</definedName>
    <definedName name="___Tit3">#N/A</definedName>
    <definedName name="___Tit4">#N/A</definedName>
    <definedName name="___top1" localSheetId="3">{30,140,350,160,"",""}</definedName>
    <definedName name="___top1" localSheetId="2">{30,140,350,160,"",""}</definedName>
    <definedName name="___top1">{30,140,350,160,"",""}</definedName>
    <definedName name="___tt1" localSheetId="3" hidden="1">{#N/A,#N/A,TRUE,"일정"}</definedName>
    <definedName name="___tt1" localSheetId="2" hidden="1">{#N/A,#N/A,TRUE,"일정"}</definedName>
    <definedName name="___tt1" hidden="1">{#N/A,#N/A,TRUE,"일정"}</definedName>
    <definedName name="___tt195">#REF!</definedName>
    <definedName name="___TTT1">#REF!</definedName>
    <definedName name="___xlfn.BAHTTEXT" hidden="1">#NAME?</definedName>
    <definedName name="___xlfn.RTD" hidden="1">#NAME?</definedName>
    <definedName name="__136_0_0입">#REF!</definedName>
    <definedName name="__138_0_0차">#REF!</definedName>
    <definedName name="__144_0계기">#REF!</definedName>
    <definedName name="__146_0계기en">#REF!</definedName>
    <definedName name="__148_0누계기">#REF!</definedName>
    <definedName name="__150_0누계생">#REF!</definedName>
    <definedName name="__152_0누실마">#REF!</definedName>
    <definedName name="__154_0누실적">#REF!</definedName>
    <definedName name="__156_0실기버">#REF!</definedName>
    <definedName name="__158_0실적마">#REF!</definedName>
    <definedName name="__162ОБЛАСТЬ_ПЕЌАТ">#REF!</definedName>
    <definedName name="__2_0Print_Area">#REF!</definedName>
    <definedName name="__4_0실마">#REF!</definedName>
    <definedName name="__6_0실적">#REF!</definedName>
    <definedName name="__7_????">#REF!</definedName>
    <definedName name="__A1" localSheetId="3" hidden="1">#REF!</definedName>
    <definedName name="__A1" localSheetId="2" hidden="1">#REF!</definedName>
    <definedName name="__A1" hidden="1">#REF!</definedName>
    <definedName name="__a12" localSheetId="3" hidden="1">{"'Monthly 1997'!$A$3:$S$89"}</definedName>
    <definedName name="__a12" localSheetId="2" hidden="1">{"'Monthly 1997'!$A$3:$S$89"}</definedName>
    <definedName name="__a12" hidden="1">{"'Monthly 1997'!$A$3:$S$89"}</definedName>
    <definedName name="__a145">#REF!</definedName>
    <definedName name="__a146">#REF!</definedName>
    <definedName name="__a147">#REF!</definedName>
    <definedName name="__A20">#REF!</definedName>
    <definedName name="__A65555">#REF!</definedName>
    <definedName name="__A65655">#REF!</definedName>
    <definedName name="__A65900">#REF!</definedName>
    <definedName name="__A999999">#N/A</definedName>
    <definedName name="__ap2">#N/A</definedName>
    <definedName name="__AT1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AT1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AT2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AT2" localSheetId="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AT3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AT3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C65537">#REF!</definedName>
    <definedName name="__CT5">#REF!</definedName>
    <definedName name="__day3">#REF!</definedName>
    <definedName name="__day4">#REF!</definedName>
    <definedName name="__I______AU__E">#REF!</definedName>
    <definedName name="__IW1">'[2]Параметр (ФОРМУДА)'!#REF!</definedName>
    <definedName name="__J200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J200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JAP97">#REF!</definedName>
    <definedName name="__JAP98">#REF!</definedName>
    <definedName name="__KOR97">#REF!</definedName>
    <definedName name="__KOR98">#REF!</definedName>
    <definedName name="__M100000">#REF!</definedName>
    <definedName name="__M66002">#REF!</definedName>
    <definedName name="__M67002">#REF!</definedName>
    <definedName name="__M68000">#REF!</definedName>
    <definedName name="__M68002">#REF!</definedName>
    <definedName name="__M70000">#REF!</definedName>
    <definedName name="__M90000">#REF!</definedName>
    <definedName name="__NFT1" localSheetId="3">#REF!,#REF!,#REF!,#REF!</definedName>
    <definedName name="__NFT1" localSheetId="2">#REF!,#REF!,#REF!,#REF!</definedName>
    <definedName name="__NFT1">#REF!,#REF!,#REF!,#REF!</definedName>
    <definedName name="__Per2">#N/A</definedName>
    <definedName name="__Tit1">#N/A</definedName>
    <definedName name="__Tit2">#N/A</definedName>
    <definedName name="__Tit3">#N/A</definedName>
    <definedName name="__Tit4">#N/A</definedName>
    <definedName name="__top1" localSheetId="3">{30,140,350,160,"",""}</definedName>
    <definedName name="__top1" localSheetId="2">{30,140,350,160,"",""}</definedName>
    <definedName name="__top1">{30,140,350,160,"",""}</definedName>
    <definedName name="__tt1" localSheetId="3" hidden="1">{#N/A,#N/A,TRUE,"일정"}</definedName>
    <definedName name="__tt1" localSheetId="2" hidden="1">{#N/A,#N/A,TRUE,"일정"}</definedName>
    <definedName name="__tt1" hidden="1">{#N/A,#N/A,TRUE,"일정"}</definedName>
    <definedName name="__tt195">#REF!</definedName>
    <definedName name="__TTT1">#REF!</definedName>
    <definedName name="__xlfn.BAHTTEXT" hidden="1">#NAME?</definedName>
    <definedName name="__xlfn.RTD" hidden="1">#NAME?</definedName>
    <definedName name="_07_2_7">#REF!</definedName>
    <definedName name="_08">#REF!</definedName>
    <definedName name="_088">#REF!</definedName>
    <definedName name="_1_0Print_Area">#REF!</definedName>
    <definedName name="_10_????">#REF!</definedName>
    <definedName name="_100_0누실적">#REF!</definedName>
    <definedName name="_100_0실적마">#REF!</definedName>
    <definedName name="_101_0실기버">#REF!</definedName>
    <definedName name="_102_0실적마">#REF!</definedName>
    <definedName name="_102ОБЛАСТЬ_ПЕЌАТ">#REF!</definedName>
    <definedName name="_104ОБЛАСТЬ_ПЕЌАТ">#REF!</definedName>
    <definedName name="_1053__0_S" localSheetId="3" hidden="1">#REF!</definedName>
    <definedName name="_1053__0_S" localSheetId="2" hidden="1">#REF!</definedName>
    <definedName name="_1053__0_S" hidden="1">#REF!</definedName>
    <definedName name="_111">#REF!</definedName>
    <definedName name="_136_0_0입">#REF!</definedName>
    <definedName name="_138_0_0차">#REF!</definedName>
    <definedName name="_144_0계기">#REF!</definedName>
    <definedName name="_146_0계기en">#REF!</definedName>
    <definedName name="_148_0누계기">#REF!</definedName>
    <definedName name="_150_0누계생">#REF!</definedName>
    <definedName name="_152_0누실마">#REF!</definedName>
    <definedName name="_154_0누실적">#REF!</definedName>
    <definedName name="_156_0실기버">#REF!</definedName>
    <definedName name="_158_0실적마">#REF!</definedName>
    <definedName name="_162ОБЛАСТЬ_ПЕЌАТ">#REF!</definedName>
    <definedName name="_183_0_0입">#REF!</definedName>
    <definedName name="_186_0_0차">#REF!</definedName>
    <definedName name="_195_0계기">#REF!</definedName>
    <definedName name="_198_0계기en">#REF!</definedName>
    <definedName name="_2_0Print_Area">#REF!</definedName>
    <definedName name="_2_0실마">#REF!</definedName>
    <definedName name="_20">#REF!</definedName>
    <definedName name="_201_0누계기">#REF!</definedName>
    <definedName name="_204_0누계생">#REF!</definedName>
    <definedName name="_207_0누실마">#REF!</definedName>
    <definedName name="_210_0누실적">#REF!</definedName>
    <definedName name="_213_0실기버">#REF!</definedName>
    <definedName name="_216_0실적마">#REF!</definedName>
    <definedName name="_222ОБЛАСТЬ_ПЕЌАТ">#REF!</definedName>
    <definedName name="_3_0Print_Area">#REF!</definedName>
    <definedName name="_3_0실마">#REF!</definedName>
    <definedName name="_3_0실적">#REF!</definedName>
    <definedName name="_30">#REF!</definedName>
    <definedName name="_4_????">#REF!</definedName>
    <definedName name="_4_0실마">#REF!</definedName>
    <definedName name="_4_0실적">#REF!</definedName>
    <definedName name="_40">#REF!</definedName>
    <definedName name="_440__0_S" localSheetId="3" hidden="1">#REF!</definedName>
    <definedName name="_440__0_S" localSheetId="2" hidden="1">#REF!</definedName>
    <definedName name="_440__0_S" hidden="1">#REF!</definedName>
    <definedName name="_5_????">#REF!</definedName>
    <definedName name="_6_0실마">#REF!</definedName>
    <definedName name="_6_0실적">#REF!</definedName>
    <definedName name="_7_????">#REF!</definedName>
    <definedName name="_89_0_0입">#REF!</definedName>
    <definedName name="_89185A78B00">#REF!</definedName>
    <definedName name="_9_0실적">#REF!</definedName>
    <definedName name="_90_0_0차">#REF!</definedName>
    <definedName name="_91_0_0입">#REF!</definedName>
    <definedName name="_92_0_0차">#REF!</definedName>
    <definedName name="_93_0계기">#REF!</definedName>
    <definedName name="_94_0계기en">#REF!</definedName>
    <definedName name="_95_0계기">#REF!</definedName>
    <definedName name="_95_0누계기">#REF!</definedName>
    <definedName name="_96_0계기en">#REF!</definedName>
    <definedName name="_96_0누계생">#REF!</definedName>
    <definedName name="_97_0누계기">#REF!</definedName>
    <definedName name="_97_0누실마">#REF!</definedName>
    <definedName name="_98_0누계생">#REF!</definedName>
    <definedName name="_98_0누실적">#REF!</definedName>
    <definedName name="_99_0누실마">#REF!</definedName>
    <definedName name="_99_0실기버">#REF!</definedName>
    <definedName name="_A1" localSheetId="3" hidden="1">#REF!</definedName>
    <definedName name="_A1" localSheetId="2" hidden="1">#REF!</definedName>
    <definedName name="_A1" hidden="1">#REF!</definedName>
    <definedName name="_a12" localSheetId="3" hidden="1">{"'Monthly 1997'!$A$3:$S$89"}</definedName>
    <definedName name="_a12" localSheetId="2" hidden="1">{"'Monthly 1997'!$A$3:$S$89"}</definedName>
    <definedName name="_a12" hidden="1">{"'Monthly 1997'!$A$3:$S$89"}</definedName>
    <definedName name="_a145">#REF!</definedName>
    <definedName name="_a146">#REF!</definedName>
    <definedName name="_a147">#REF!</definedName>
    <definedName name="_A20">#REF!</definedName>
    <definedName name="_A61" localSheetId="3" hidden="1">{#N/A,#N/A,FALSE,"BODY"}</definedName>
    <definedName name="_A61" localSheetId="2" hidden="1">{#N/A,#N/A,FALSE,"BODY"}</definedName>
    <definedName name="_A61" hidden="1">{#N/A,#N/A,FALSE,"BODY"}</definedName>
    <definedName name="_A65555">#REF!</definedName>
    <definedName name="_A65655">#REF!</definedName>
    <definedName name="_A65900">#REF!</definedName>
    <definedName name="_A999999">#N/A</definedName>
    <definedName name="_ap2">#N/A</definedName>
    <definedName name="_AT1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AT1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AT2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AT2" localSheetId="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AT3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AT3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aZ" localSheetId="3">[0]!_a1Z,[0]!_a2Z</definedName>
    <definedName name="_aZ" localSheetId="1">[0]!_a1Z,[0]!_a2Z</definedName>
    <definedName name="_aZ" localSheetId="2">[0]!_a1Z,[0]!_a2Z</definedName>
    <definedName name="_aZ">[0]!_a1Z,[0]!_a2Z</definedName>
    <definedName name="_B100000" localSheetId="3">#REF!</definedName>
    <definedName name="_B100000" localSheetId="2">#REF!</definedName>
    <definedName name="_B100000">#REF!</definedName>
    <definedName name="_B699999">#N/A</definedName>
    <definedName name="_B80000" localSheetId="3">#REF!</definedName>
    <definedName name="_B80000" localSheetId="2">#REF!</definedName>
    <definedName name="_B80000">#REF!</definedName>
    <definedName name="_B99999" localSheetId="3">#REF!</definedName>
    <definedName name="_B99999" localSheetId="2">#REF!</definedName>
    <definedName name="_B99999">#REF!</definedName>
    <definedName name="_C65537" localSheetId="3">#REF!</definedName>
    <definedName name="_C65537" localSheetId="2">#REF!</definedName>
    <definedName name="_C65537">#REF!</definedName>
    <definedName name="_CT5">#REF!</definedName>
    <definedName name="_day3">#REF!</definedName>
    <definedName name="_day4">#REF!</definedName>
    <definedName name="_Dist_Bin" localSheetId="3" hidden="1">#REF!</definedName>
    <definedName name="_Dist_Bin" localSheetId="2" hidden="1">#REF!</definedName>
    <definedName name="_Dist_Bin" hidden="1">#REF!</definedName>
    <definedName name="_Dist_Values" localSheetId="3" hidden="1">#REF!</definedName>
    <definedName name="_Dist_Values" localSheetId="2" hidden="1">#REF!</definedName>
    <definedName name="_Dist_Values" hidden="1">#REF!</definedName>
    <definedName name="_Fill" localSheetId="3" hidden="1">#REF!</definedName>
    <definedName name="_Fill" localSheetId="2" hidden="1">#REF!</definedName>
    <definedName name="_Fill" hidden="1">#REF!</definedName>
    <definedName name="_FilterDatabase" localSheetId="3" hidden="1">#REF!</definedName>
    <definedName name="_FilterDatabase" localSheetId="2" hidden="1">#REF!</definedName>
    <definedName name="_FilterDatabase" hidden="1">#REF!</definedName>
    <definedName name="_J200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J200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JAP97">#REF!</definedName>
    <definedName name="_JAP98">#REF!</definedName>
    <definedName name="_k1">#REF!</definedName>
    <definedName name="_Key1" localSheetId="3" hidden="1">#REF!</definedName>
    <definedName name="_Key1" localSheetId="2" hidden="1">#REF!</definedName>
    <definedName name="_Key1" hidden="1">#REF!</definedName>
    <definedName name="_Key2" localSheetId="3" hidden="1">#REF!</definedName>
    <definedName name="_Key2" localSheetId="2" hidden="1">#REF!</definedName>
    <definedName name="_Key2" hidden="1">#REF!</definedName>
    <definedName name="_ko15">#REF!</definedName>
    <definedName name="_KOR97">#REF!</definedName>
    <definedName name="_KOR98">#REF!</definedName>
    <definedName name="_M100000">#REF!</definedName>
    <definedName name="_M66002">#REF!</definedName>
    <definedName name="_M67002">#REF!</definedName>
    <definedName name="_M68000">#REF!</definedName>
    <definedName name="_M68002">#REF!</definedName>
    <definedName name="_M70000">#REF!</definedName>
    <definedName name="_M90000">#REF!</definedName>
    <definedName name="_MatInverse_In" localSheetId="3" hidden="1">#REF!</definedName>
    <definedName name="_MatInverse_In" localSheetId="2" hidden="1">#REF!</definedName>
    <definedName name="_MatInverse_In" hidden="1">#REF!</definedName>
    <definedName name="_MatInverse_Out" localSheetId="3" hidden="1">#REF!</definedName>
    <definedName name="_MatInverse_Out" localSheetId="2" hidden="1">#REF!</definedName>
    <definedName name="_MatInverse_Out" hidden="1">#REF!</definedName>
    <definedName name="_NFT1" localSheetId="3">#REF!,#REF!,#REF!,#REF!</definedName>
    <definedName name="_NFT1" localSheetId="2">#REF!,#REF!,#REF!,#REF!</definedName>
    <definedName name="_NFT1">#REF!,#REF!,#REF!,#REF!</definedName>
    <definedName name="_Order1" hidden="1">255</definedName>
    <definedName name="_Order2" hidden="1">0</definedName>
    <definedName name="_Per2">#N/A</definedName>
    <definedName name="_Sort" localSheetId="3" hidden="1">#REF!</definedName>
    <definedName name="_Sort" localSheetId="2" hidden="1">#REF!</definedName>
    <definedName name="_Sort" hidden="1">#REF!</definedName>
    <definedName name="_SPO1">#N/A</definedName>
    <definedName name="_SPO2">#N/A</definedName>
    <definedName name="_Tit1">#N/A</definedName>
    <definedName name="_Tit2">#N/A</definedName>
    <definedName name="_Tit3">#N/A</definedName>
    <definedName name="_Tit4">#N/A</definedName>
    <definedName name="_top1" localSheetId="3">{30,140,350,160,"",""}</definedName>
    <definedName name="_top1" localSheetId="2">{30,140,350,160,"",""}</definedName>
    <definedName name="_top1">{30,140,350,160,"",""}</definedName>
    <definedName name="_tt1" localSheetId="3" hidden="1">{#N/A,#N/A,TRUE,"일정"}</definedName>
    <definedName name="_tt1" localSheetId="2" hidden="1">{#N/A,#N/A,TRUE,"일정"}</definedName>
    <definedName name="_tt1" hidden="1">{#N/A,#N/A,TRUE,"일정"}</definedName>
    <definedName name="_tt195">#REF!</definedName>
    <definedName name="_TTT1">#REF!</definedName>
    <definedName name="_xlnm._FilterDatabase" localSheetId="3" hidden="1">#REF!</definedName>
    <definedName name="_xlnm._FilterDatabase" localSheetId="2" hidden="1">#REF!</definedName>
    <definedName name="_xlnm._FilterDatabase" hidden="1">#REF!</definedName>
    <definedName name="a" localSheetId="3">{30,140,350,160,"",""}</definedName>
    <definedName name="a" localSheetId="2">{30,140,350,160,"",""}</definedName>
    <definedName name="a">{30,140,350,160,"",""}</definedName>
    <definedName name="a_">#REF!</definedName>
    <definedName name="a_010_03o">#REF!</definedName>
    <definedName name="a_010_04o">#REF!</definedName>
    <definedName name="a_010_05o">#REF!</definedName>
    <definedName name="a_010_06o">#REF!</definedName>
    <definedName name="a_010_07o">#REF!</definedName>
    <definedName name="a_010_08o">#REF!</definedName>
    <definedName name="a_020_03o">#REF!</definedName>
    <definedName name="a_020_04o">#REF!</definedName>
    <definedName name="a_020_05o">#REF!</definedName>
    <definedName name="a_020_06o">#REF!</definedName>
    <definedName name="a_020_07o">#REF!</definedName>
    <definedName name="a_020_08o">#REF!</definedName>
    <definedName name="a_030_03o">#REF!</definedName>
    <definedName name="a_030_04o">#REF!</definedName>
    <definedName name="a_030_05o">#REF!</definedName>
    <definedName name="a_030_06o">#REF!</definedName>
    <definedName name="a_030_07o">#REF!</definedName>
    <definedName name="a_030_08o">#REF!</definedName>
    <definedName name="a_040_04o">#REF!</definedName>
    <definedName name="a_040_08o">#REF!</definedName>
    <definedName name="a_050_05o">#REF!</definedName>
    <definedName name="a_050_07o">#REF!</definedName>
    <definedName name="a_050_08o">#REF!</definedName>
    <definedName name="a_060_03o">#REF!</definedName>
    <definedName name="a_060_04o">#REF!</definedName>
    <definedName name="a_060_05o">#REF!</definedName>
    <definedName name="a_060_06o">#REF!</definedName>
    <definedName name="a_060_07o">#REF!</definedName>
    <definedName name="a_060_08o">#REF!</definedName>
    <definedName name="a_070_08o">#REF!</definedName>
    <definedName name="a_080_03o">#REF!</definedName>
    <definedName name="a_080_04o">#REF!</definedName>
    <definedName name="a_080_05o">#REF!</definedName>
    <definedName name="a_080_06o">#REF!</definedName>
    <definedName name="a_080_07o">#REF!</definedName>
    <definedName name="a_080_08o">#REF!</definedName>
    <definedName name="a_090_08o">#REF!</definedName>
    <definedName name="a_100_08o">#REF!</definedName>
    <definedName name="a_101_08o">#REF!</definedName>
    <definedName name="a_102_08o">#REF!</definedName>
    <definedName name="a_110_08o">#REF!</definedName>
    <definedName name="a_111_08o">#REF!</definedName>
    <definedName name="a_112_08o">#REF!</definedName>
    <definedName name="a_120_08o">#REF!</definedName>
    <definedName name="a_121_08o">#REF!</definedName>
    <definedName name="a_122_08o">#REF!</definedName>
    <definedName name="a123456789">#REF!</definedName>
    <definedName name="a123457689">#REF!</definedName>
    <definedName name="A1ололо">#REF!</definedName>
    <definedName name="A6000000">#N/A</definedName>
    <definedName name="AA">#REF!</definedName>
    <definedName name="aaa">[3]Лист3!$A$2:$C$611</definedName>
    <definedName name="aaaa" localSheetId="3">#REF!</definedName>
    <definedName name="aaaa" localSheetId="2">#REF!</definedName>
    <definedName name="aaaa">#REF!</definedName>
    <definedName name="aaasasf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sasf" localSheetId="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sas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B">#REF!</definedName>
    <definedName name="aas">#REF!</definedName>
    <definedName name="AB">#REF!</definedName>
    <definedName name="ABC">#REF!</definedName>
    <definedName name="AC">#REF!</definedName>
    <definedName name="ACC">#REF!</definedName>
    <definedName name="Access_Button" hidden="1">"Kaspl_5_ПЛАН_4_Таблица1"</definedName>
    <definedName name="Access_Button1" hidden="1">"업체현황_카드발송_List"</definedName>
    <definedName name="Access_Button2" hidden="1">"업체현황_카드발송_List"</definedName>
    <definedName name="Access_Button3" hidden="1">"카드발송_카드발송_List1"</definedName>
    <definedName name="Access_Button4" hidden="1">"업체현황_카드발송_List"</definedName>
    <definedName name="AccessDatabase" hidden="1">"C:\Windows\Рабочий стол\ПК-17-2002\Шурчи.xls"</definedName>
    <definedName name="ACCTID">#N/A</definedName>
    <definedName name="ACNT">#N/A</definedName>
    <definedName name="AcrilBox">#REF!</definedName>
    <definedName name="ad" localSheetId="3">{30,140,350,160,"",""}</definedName>
    <definedName name="ad" localSheetId="2">{30,140,350,160,"",""}</definedName>
    <definedName name="ad">{30,140,350,160,"",""}</definedName>
    <definedName name="AE">#REF!</definedName>
    <definedName name="AE1148677">'[4]Жиззах янги раз'!#REF!</definedName>
    <definedName name="AE1148678">'[5]Жиззах янги раз'!#REF!</definedName>
    <definedName name="af" localSheetId="3">{30,140,350,160,"",""}</definedName>
    <definedName name="af" localSheetId="2">{30,140,350,160,"",""}</definedName>
    <definedName name="af">{30,140,350,160,"",""}</definedName>
    <definedName name="ag">#REF!</definedName>
    <definedName name="ah" localSheetId="3">{30,140,350,160,"",""}</definedName>
    <definedName name="ah" localSheetId="2">{30,140,350,160,"",""}</definedName>
    <definedName name="ah">{30,140,350,160,"",""}</definedName>
    <definedName name="AI">#REF!</definedName>
    <definedName name="aj" localSheetId="3">{30,140,350,160,"",""}</definedName>
    <definedName name="aj" localSheetId="2">{30,140,350,160,"",""}</definedName>
    <definedName name="aj">{30,140,350,160,"",""}</definedName>
    <definedName name="ak" localSheetId="3">{30,140,350,160,"",""}</definedName>
    <definedName name="ak" localSheetId="2">{30,140,350,160,"",""}</definedName>
    <definedName name="ak">{30,140,350,160,"",""}</definedName>
    <definedName name="AKNO">#N/A</definedName>
    <definedName name="Akril">#REF!</definedName>
    <definedName name="AL">#REF!</definedName>
    <definedName name="ALL">#REF!</definedName>
    <definedName name="allll" localSheetId="3">TRUNC(([0]!oy-1)/3+1)</definedName>
    <definedName name="allll" localSheetId="2">TRUNC(([0]!oy-1)/3+1)</definedName>
    <definedName name="allll">TRUNC((oy-1)/3+1)</definedName>
    <definedName name="AM" localSheetId="3">#REF!</definedName>
    <definedName name="AM" localSheetId="2">#REF!</definedName>
    <definedName name="AM">#REF!</definedName>
    <definedName name="Ammiak_SSBox" localSheetId="3">#REF!</definedName>
    <definedName name="Ammiak_SSBox" localSheetId="2">#REF!</definedName>
    <definedName name="Ammiak_SSBox">#REF!</definedName>
    <definedName name="Ammiak3Box" localSheetId="3">#REF!</definedName>
    <definedName name="Ammiak3Box" localSheetId="2">#REF!</definedName>
    <definedName name="Ammiak3Box">#REF!</definedName>
    <definedName name="AmmiakBox">#REF!</definedName>
    <definedName name="AmVodaBox">#REF!</definedName>
    <definedName name="AN">#REF!</definedName>
    <definedName name="and">#REF!</definedName>
    <definedName name="AO">#REF!</definedName>
    <definedName name="AP">#REF!</definedName>
    <definedName name="aq" localSheetId="3">{30,140,350,160,"",""}</definedName>
    <definedName name="aq" localSheetId="2">{30,140,350,160,"",""}</definedName>
    <definedName name="aq">{30,140,350,160,"",""}</definedName>
    <definedName name="aqz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qz" localSheetId="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qz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R">#REF!</definedName>
    <definedName name="ArgonBox">#REF!</definedName>
    <definedName name="as" localSheetId="3">{30,140,350,160,"",""}</definedName>
    <definedName name="as" localSheetId="2">{30,140,350,160,"",""}</definedName>
    <definedName name="as">{30,140,350,160,"",""}</definedName>
    <definedName name="asd" localSheetId="3">{30,140,350,160,"",""}</definedName>
    <definedName name="asd" localSheetId="2">{30,140,350,160,"",""}</definedName>
    <definedName name="asd">{30,140,350,160,"",""}</definedName>
    <definedName name="asdasdawedwqd" localSheetId="3">{30,140,350,160,"",""}</definedName>
    <definedName name="asdasdawedwqd" localSheetId="2">{30,140,350,160,"",""}</definedName>
    <definedName name="asdasdawedwqd">{30,140,350,160,"",""}</definedName>
    <definedName name="ASDFASASF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DFASASF" localSheetId="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DFASAS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DFASGASG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DFASGASG" localSheetId="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DFASGASG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etaldegidBox">#REF!</definedName>
    <definedName name="AsetilenBalBox">#REF!</definedName>
    <definedName name="AsetilenBox">#REF!</definedName>
    <definedName name="AsetonBox">#REF!</definedName>
    <definedName name="AT">#REF!</definedName>
    <definedName name="AU">#REF!</definedName>
    <definedName name="AV">#REF!</definedName>
    <definedName name="AVFBox">#REF!</definedName>
    <definedName name="AW">#REF!</definedName>
    <definedName name="AX">#REF!</definedName>
    <definedName name="AY">#REF!</definedName>
    <definedName name="az" localSheetId="3">{30,140,350,160,"",""}</definedName>
    <definedName name="az" localSheetId="2">{30,140,350,160,"",""}</definedName>
    <definedName name="az">{30,140,350,160,"",""}</definedName>
    <definedName name="azbuka">#REF!</definedName>
    <definedName name="AzotPoj450Box">#REF!</definedName>
    <definedName name="b" localSheetId="3">{30,140,350,160,"",""}</definedName>
    <definedName name="b" localSheetId="2">{30,140,350,160,"",""}</definedName>
    <definedName name="b">{30,140,350,160,"",""}</definedName>
    <definedName name="b_">#REF!</definedName>
    <definedName name="B6999999">#N/A</definedName>
    <definedName name="BA">#REF!</definedName>
    <definedName name="BAC">#REF!</definedName>
    <definedName name="Baht">#REF!</definedName>
    <definedName name="Balans">[6]BAL!$A$1:$O$1858</definedName>
    <definedName name="Balans_9mesBox" localSheetId="3">#REF!</definedName>
    <definedName name="Balans_9mesBox" localSheetId="2">#REF!</definedName>
    <definedName name="Balans_9mesBox">#REF!</definedName>
    <definedName name="BB" localSheetId="3">#REF!</definedName>
    <definedName name="BB" localSheetId="2">#REF!</definedName>
    <definedName name="BB">#REF!</definedName>
    <definedName name="bbb" localSheetId="3">#REF!</definedName>
    <definedName name="bbb" localSheetId="2">#REF!</definedName>
    <definedName name="bbb">#REF!</definedName>
    <definedName name="BC">#REF!</definedName>
    <definedName name="BD">#REF!</definedName>
    <definedName name="BE">#REF!</definedName>
    <definedName name="BF">#REF!</definedName>
    <definedName name="BG">#REF!</definedName>
    <definedName name="BH">#REF!</definedName>
    <definedName name="BI">#REF!</definedName>
    <definedName name="BJ">#REF!</definedName>
    <definedName name="BK">#REF!</definedName>
    <definedName name="BL">#REF!</definedName>
    <definedName name="BLOCK">#REF!</definedName>
    <definedName name="BM">#REF!</definedName>
    <definedName name="bn" localSheetId="3">{30,140,350,160,"",""}</definedName>
    <definedName name="bn" localSheetId="2">{30,140,350,160,"",""}</definedName>
    <definedName name="bn">{30,140,350,160,"",""}</definedName>
    <definedName name="BO">#REF!</definedName>
    <definedName name="BP">#N/A</definedName>
    <definedName name="BPU" localSheetId="3">#REF!,#REF!</definedName>
    <definedName name="BPU" localSheetId="2">#REF!,#REF!</definedName>
    <definedName name="BPU">#REF!,#REF!</definedName>
    <definedName name="BQ" localSheetId="3">#REF!</definedName>
    <definedName name="BQ" localSheetId="2">#REF!</definedName>
    <definedName name="BQ">#REF!</definedName>
    <definedName name="BR" localSheetId="3">#REF!</definedName>
    <definedName name="BR" localSheetId="2">#REF!</definedName>
    <definedName name="BR">#REF!</definedName>
    <definedName name="BS" localSheetId="3">#REF!</definedName>
    <definedName name="BS" localSheetId="2">#REF!</definedName>
    <definedName name="BS">#REF!</definedName>
    <definedName name="BT">#REF!</definedName>
    <definedName name="BU">#REF!</definedName>
    <definedName name="Button_4">"прогноз_доходов_2005_помесяц__уд_вес_помесячный_Таблица"</definedName>
    <definedName name="BV">#REF!</definedName>
    <definedName name="bvc" localSheetId="3">{30,140,350,160,"",""}</definedName>
    <definedName name="bvc" localSheetId="2">{30,140,350,160,"",""}</definedName>
    <definedName name="bvc">{30,140,350,160,"",""}</definedName>
    <definedName name="bvhk" localSheetId="3">#REF!,#REF!,#REF!</definedName>
    <definedName name="bvhk" localSheetId="2">#REF!,#REF!,#REF!</definedName>
    <definedName name="bvhk">#REF!,#REF!,#REF!</definedName>
    <definedName name="BW" localSheetId="3">#REF!</definedName>
    <definedName name="BW" localSheetId="2">#REF!</definedName>
    <definedName name="BW">#REF!</definedName>
    <definedName name="BX" localSheetId="3">#REF!</definedName>
    <definedName name="BX" localSheetId="2">#REF!</definedName>
    <definedName name="BX">#REF!</definedName>
    <definedName name="BY" localSheetId="3">#REF!</definedName>
    <definedName name="BY" localSheetId="2">#REF!</definedName>
    <definedName name="BY">#REF!</definedName>
    <definedName name="BZ">#REF!</definedName>
    <definedName name="Bс37">#REF!</definedName>
    <definedName name="CA">#REF!</definedName>
    <definedName name="CaClBox">#REF!</definedName>
    <definedName name="can">#REF!</definedName>
    <definedName name="CAPA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PA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PA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B">#REF!</definedName>
    <definedName name="cbvx">#REF!</definedName>
    <definedName name="CC">#REF!</definedName>
    <definedName name="ccc">#REF!</definedName>
    <definedName name="CD">#REF!</definedName>
    <definedName name="CE">#REF!</definedName>
    <definedName name="CF">#REF!</definedName>
    <definedName name="CG">#REF!</definedName>
    <definedName name="ch" localSheetId="3">TRUNC(([0]!oy-1)/3+1)</definedName>
    <definedName name="ch" localSheetId="2">TRUNC(([0]!oy-1)/3+1)</definedName>
    <definedName name="ch">TRUNC((oy-1)/3+1)</definedName>
    <definedName name="chala" localSheetId="3">#REF!</definedName>
    <definedName name="chala" localSheetId="2">#REF!</definedName>
    <definedName name="chala">#REF!</definedName>
    <definedName name="cho" localSheetId="3" hidden="1">{"'Monthly 1997'!$A$3:$S$89"}</definedName>
    <definedName name="cho" localSheetId="2" hidden="1">{"'Monthly 1997'!$A$3:$S$89"}</definedName>
    <definedName name="cho" hidden="1">{"'Monthly 1997'!$A$3:$S$89"}</definedName>
    <definedName name="CI">#REF!</definedName>
    <definedName name="CJ">#REF!</definedName>
    <definedName name="CK">#REF!</definedName>
    <definedName name="CL">#REF!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R">#N/A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">#REF!</definedName>
    <definedName name="CODE">#REF!</definedName>
    <definedName name="COSTCNTR">#N/A</definedName>
    <definedName name="Criteria_MI">#REF!</definedName>
    <definedName name="Ctr1Box">#REF!</definedName>
    <definedName name="Ctr2Box">#REF!</definedName>
    <definedName name="curday">36934</definedName>
    <definedName name="CURR">#N/A</definedName>
    <definedName name="customs">#REF!</definedName>
    <definedName name="cvb" localSheetId="3">{30,140,350,160,"",""}</definedName>
    <definedName name="cvb" localSheetId="2">{30,140,350,160,"",""}</definedName>
    <definedName name="cvb">{30,140,350,160,"",""}</definedName>
    <definedName name="cy">2001</definedName>
    <definedName name="d">3</definedName>
    <definedName name="d_">#REF!</definedName>
    <definedName name="dac" localSheetId="3">[0]!_a1Z,[0]!_a2Z</definedName>
    <definedName name="dac" localSheetId="1">[0]!_a1Z,[0]!_a2Z</definedName>
    <definedName name="dac" localSheetId="2">[0]!_a1Z,[0]!_a2Z</definedName>
    <definedName name="dac">[0]!_a1Z,[0]!_a2Z</definedName>
    <definedName name="DAF" localSheetId="3">#REF!</definedName>
    <definedName name="DAF" localSheetId="2">#REF!</definedName>
    <definedName name="DAF">#REF!</definedName>
    <definedName name="dasd" localSheetId="3">#REF!</definedName>
    <definedName name="dasd" localSheetId="2">#REF!</definedName>
    <definedName name="dasd">#REF!</definedName>
    <definedName name="data" localSheetId="3">#REF!</definedName>
    <definedName name="data" localSheetId="2">#REF!</definedName>
    <definedName name="data">#REF!</definedName>
    <definedName name="Data_VDS">#REF!</definedName>
    <definedName name="DATA1">#N/A</definedName>
    <definedName name="DATA2">#N/A</definedName>
    <definedName name="DATA3">#REF!</definedName>
    <definedName name="DATA4">#REF!</definedName>
    <definedName name="Database_MI">#REF!</definedName>
    <definedName name="dataI">#N/A</definedName>
    <definedName name="DCID">#N/A</definedName>
    <definedName name="ddd">#REF!</definedName>
    <definedName name="ddddd">#REF!</definedName>
    <definedName name="dddddd" localSheetId="3">TRUNC(([0]!oy-1)/3+1)</definedName>
    <definedName name="dddddd" localSheetId="2">TRUNC(([0]!oy-1)/3+1)</definedName>
    <definedName name="dddddd">TRUNC((oy-1)/3+1)</definedName>
    <definedName name="ddddddddd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dddddddd" localSheetId="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ddddddd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DDDOOO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DDDDOOO" localSheetId="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DDDDOOO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DDE">#REF!</definedName>
    <definedName name="ddff">#REF!</definedName>
    <definedName name="ddfffff">#REF!</definedName>
    <definedName name="DESCRIP">#N/A</definedName>
    <definedName name="df" localSheetId="3">{30,140,350,160,"",""}</definedName>
    <definedName name="df" localSheetId="2">{30,140,350,160,"",""}</definedName>
    <definedName name="df">{30,140,350,160,"",""}</definedName>
    <definedName name="dfasd">#REF!</definedName>
    <definedName name="DFDSF">#REF!</definedName>
    <definedName name="dfg">#REF!</definedName>
    <definedName name="DFT" localSheetId="3">#REF!,#REF!,#REF!,#REF!,#REF!,#REF!,#REF!</definedName>
    <definedName name="DFT" localSheetId="2">#REF!,#REF!,#REF!,#REF!,#REF!,#REF!,#REF!</definedName>
    <definedName name="DFT">#REF!,#REF!,#REF!,#REF!,#REF!,#REF!,#REF!</definedName>
    <definedName name="dg" localSheetId="3">#REF!</definedName>
    <definedName name="dg" localSheetId="2">#REF!</definedName>
    <definedName name="dg">#REF!</definedName>
    <definedName name="Dialog1_Button2_Click">#N/A</definedName>
    <definedName name="DOCUNO">#N/A</definedName>
    <definedName name="Dollar" localSheetId="3">#REF!</definedName>
    <definedName name="Dollar" localSheetId="2">#REF!</definedName>
    <definedName name="Dollar">#REF!</definedName>
    <definedName name="dse" localSheetId="3">{30,140,350,160,"",""}</definedName>
    <definedName name="dse" localSheetId="2">{30,140,350,160,"",""}</definedName>
    <definedName name="dse">{30,140,350,160,"",""}</definedName>
    <definedName name="DU7월Order_J">#REF!</definedName>
    <definedName name="DU7월Order_V">#REF!</definedName>
    <definedName name="DU8월Order_J">#REF!</definedName>
    <definedName name="DU8월Order_V">#REF!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e" localSheetId="3">{30,140,350,160,"",""}</definedName>
    <definedName name="e" localSheetId="2">{30,140,350,160,"",""}</definedName>
    <definedName name="e">{30,140,350,160,"",""}</definedName>
    <definedName name="eee">#REF!</definedName>
    <definedName name="eeee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eeee" localSheetId="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ee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EkstrakBox">#REF!</definedName>
    <definedName name="ElektrBox">#REF!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r">#REF!</definedName>
    <definedName name="EURO97">#REF!</definedName>
    <definedName name="EURO98">#REF!</definedName>
    <definedName name="ew" localSheetId="3">{30,140,350,160,"",""}</definedName>
    <definedName name="ew" localSheetId="2">{30,140,350,160,"",""}</definedName>
    <definedName name="ew">{30,140,350,160,"",""}</definedName>
    <definedName name="Excel_BuiltIn__FilterDatabase_3">#REF!</definedName>
    <definedName name="Excel_BuiltIn_Print_Area_3">#REF!</definedName>
    <definedName name="Excel_BuiltIn_Print_Area_70">#REF!</definedName>
    <definedName name="Excel_BuiltIn_Print_Titles_3">#REF!</definedName>
    <definedName name="Excel_BuiltIn_Recorder">#REF!</definedName>
    <definedName name="EXHRATE">#N/A</definedName>
    <definedName name="EXP">#REF!</definedName>
    <definedName name="Extract_MI">#REF!</definedName>
    <definedName name="ey" localSheetId="3">{30,140,350,160,"",""}</definedName>
    <definedName name="ey" localSheetId="2">{30,140,350,160,"",""}</definedName>
    <definedName name="ey">{30,140,350,160,"",""}</definedName>
    <definedName name="F">#REF!</definedName>
    <definedName name="FaktBox">#REF!</definedName>
    <definedName name="fcdf">#REF!</definedName>
    <definedName name="fd">#REF!</definedName>
    <definedName name="fdghsssssrdy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dghsssssrdy" localSheetId="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dghsssssrdy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ds">#REF!</definedName>
    <definedName name="fdsdfsfdsfdsfds" localSheetId="3" hidden="1">{#N/A,#N/A,FALSE,"BODY"}</definedName>
    <definedName name="fdsdfsfdsfdsfds" localSheetId="2" hidden="1">{#N/A,#N/A,FALSE,"BODY"}</definedName>
    <definedName name="fdsdfsfdsfdsfds" hidden="1">{#N/A,#N/A,FALSE,"BODY"}</definedName>
    <definedName name="fff">#REF!</definedName>
    <definedName name="ffff">#REF!</definedName>
    <definedName name="ffx" localSheetId="3" hidden="1">{#N/A,#N/A,FALSE,"BODY"}</definedName>
    <definedName name="ffx" localSheetId="2" hidden="1">{#N/A,#N/A,FALSE,"BODY"}</definedName>
    <definedName name="ffx" hidden="1">{#N/A,#N/A,FALSE,"BODY"}</definedName>
    <definedName name="fg">#REF!</definedName>
    <definedName name="fgfh">#REF!</definedName>
    <definedName name="FINDATE">#REF!</definedName>
    <definedName name="First_Year">#REF!</definedName>
    <definedName name="flk">#REF!</definedName>
    <definedName name="fr">#REF!</definedName>
    <definedName name="front_2" localSheetId="3" hidden="1">{#N/A,#N/A,FALSE,"BODY"}</definedName>
    <definedName name="front_2" localSheetId="2" hidden="1">{#N/A,#N/A,FALSE,"BODY"}</definedName>
    <definedName name="front_2" hidden="1">{#N/A,#N/A,FALSE,"BODY"}</definedName>
    <definedName name="FullDate">#N/A</definedName>
    <definedName name="G">#REF!</definedName>
    <definedName name="gf" localSheetId="3">{30,140,350,160,"",""}</definedName>
    <definedName name="gf" localSheetId="2">{30,140,350,160,"",""}</definedName>
    <definedName name="gf">{30,140,350,160,"",""}</definedName>
    <definedName name="GFAS">#N/A</definedName>
    <definedName name="gfgfgg" localSheetId="3">[0]!дел/1000</definedName>
    <definedName name="gfgfgg" localSheetId="1">[0]!дел/1000</definedName>
    <definedName name="gfgfgg" localSheetId="2">[0]!дел/1000</definedName>
    <definedName name="gfgfgg">[0]!дел/1000</definedName>
    <definedName name="gg" localSheetId="3">#REF!</definedName>
    <definedName name="gg" localSheetId="2">#REF!</definedName>
    <definedName name="gg">#REF!</definedName>
    <definedName name="gg\" localSheetId="3">#REF!</definedName>
    <definedName name="gg\" localSheetId="2">#REF!</definedName>
    <definedName name="gg\">#REF!</definedName>
    <definedName name="ggg" localSheetId="3">#REF!</definedName>
    <definedName name="ggg" localSheetId="2">#REF!</definedName>
    <definedName name="ggg">#REF!</definedName>
    <definedName name="gh">#N/A</definedName>
    <definedName name="ghghgh">#REF!</definedName>
    <definedName name="ghj">#REF!</definedName>
    <definedName name="ghjhb" localSheetId="3">[0]!дел/1000</definedName>
    <definedName name="ghjhb" localSheetId="1">[0]!дел/1000</definedName>
    <definedName name="ghjhb" localSheetId="2">[0]!дел/1000</definedName>
    <definedName name="ghjhb">[0]!дел/1000</definedName>
    <definedName name="GipoxloritBox" localSheetId="3">#REF!</definedName>
    <definedName name="GipoxloritBox" localSheetId="2">#REF!</definedName>
    <definedName name="GipoxloritBox">#REF!</definedName>
    <definedName name="GOVBox" localSheetId="3">#REF!</definedName>
    <definedName name="GOVBox" localSheetId="2">#REF!</definedName>
    <definedName name="GOVBox">#REF!</definedName>
    <definedName name="h" localSheetId="3">{30,140,350,160,"",""}</definedName>
    <definedName name="h" localSheetId="2">{30,140,350,160,"",""}</definedName>
    <definedName name="h">{30,140,350,160,"",""}</definedName>
    <definedName name="HEAT">#REF!</definedName>
    <definedName name="hf" localSheetId="3">{30,140,350,160,"",""}</definedName>
    <definedName name="hf" localSheetId="2">{30,140,350,160,"",""}</definedName>
    <definedName name="hf">{30,140,350,160,"",""}</definedName>
    <definedName name="hgh" localSheetId="3">{30,140,350,160,"",""}</definedName>
    <definedName name="hgh" localSheetId="2">{30,140,350,160,"",""}</definedName>
    <definedName name="hgh">{30,140,350,160,"",""}</definedName>
    <definedName name="hghghghghghgh">#REF!</definedName>
    <definedName name="hhh">#REF!</definedName>
    <definedName name="hhj">#REF!</definedName>
    <definedName name="hj">#REF!</definedName>
    <definedName name="hjilll" localSheetId="3">TRUNC(([0]!oy-1)/3+1)</definedName>
    <definedName name="hjilll" localSheetId="2">TRUNC(([0]!oy-1)/3+1)</definedName>
    <definedName name="hjilll">TRUNC(([0]!oy-1)/3+1)</definedName>
    <definedName name="hkj" localSheetId="3">#REF!</definedName>
    <definedName name="hkj" localSheetId="2">#REF!</definedName>
    <definedName name="hkj">#REF!</definedName>
    <definedName name="HTML_CodePage" hidden="1">874</definedName>
    <definedName name="HTML_Control" localSheetId="3" hidden="1">{"'Monthly 1997'!$A$3:$S$89"}</definedName>
    <definedName name="HTML_Control" localSheetId="2" hidden="1">{"'Monthly 1997'!$A$3:$S$89"}</definedName>
    <definedName name="HTML_Control" hidden="1">{"'Monthly 1997'!$A$3:$S$89"}</definedName>
    <definedName name="HTML_Control1" localSheetId="3" hidden="1">{"'Monthly 1997'!$A$3:$S$89"}</definedName>
    <definedName name="HTML_Control1" localSheetId="2" hidden="1">{"'Monthly 1997'!$A$3:$S$89"}</definedName>
    <definedName name="HTML_Control1" hidden="1">{"'Monthly 1997'!$A$3:$S$89"}</definedName>
    <definedName name="HTML_Header" hidden="1">"7-2지역별"</definedName>
    <definedName name="HTML_LastUpdate" hidden="1">"98-11-28"</definedName>
    <definedName name="HTML_LineAfter" hidden="1">FALSE</definedName>
    <definedName name="HTML_LineBefore" hidden="1">FALSE</definedName>
    <definedName name="HTML_Name" hidden="1">"서준호"</definedName>
    <definedName name="HTML_OBDlg2" hidden="1">FALSE</definedName>
    <definedName name="HTML_OBDlg3" hidden="1">TRUE</definedName>
    <definedName name="HTML_OBDlg4" hidden="1">TRUE</definedName>
    <definedName name="HTML_OS" hidden="1">0</definedName>
    <definedName name="HTML_PathFile" hidden="1">"\\Der2\vol1\DATABANK\DOWNLOAD\tab4-17.htm"</definedName>
    <definedName name="HTML_PathTemplate" hidden="1">"\\Der2\vol1\DATABANK\DOWNLOAD\Head4-17.htm"</definedName>
    <definedName name="HTML_Title" hidden="1">"월보"</definedName>
    <definedName name="HTML1_1" hidden="1">"[CERTV4.XLS]CERTV2!$A$2:$AR$288"</definedName>
    <definedName name="HTML1_10" hidden="1">"french.roberts@epamail.epa.gov"</definedName>
    <definedName name="HTML1_11" hidden="1">1</definedName>
    <definedName name="HTML1_12" hidden="1">"C:\FRENCH\TP_STDS\MyHTML.htm"</definedName>
    <definedName name="HTML1_2" hidden="1">1</definedName>
    <definedName name="HTML1_3" hidden="1">"Federal and California Tailpipe Emission Standards"</definedName>
    <definedName name="HTML1_4" hidden="1">"Emission Standards"</definedName>
    <definedName name="HTML1_5" hidden="1">""</definedName>
    <definedName name="HTML1_6" hidden="1">-4146</definedName>
    <definedName name="HTML1_7" hidden="1">-4146</definedName>
    <definedName name="HTML1_8" hidden="1">"2/10/97"</definedName>
    <definedName name="HTML1_9" hidden="1">"Roberts French"</definedName>
    <definedName name="HTML2_1" hidden="1">"'[CERTV8.XLS]LDV &amp; LLDT FTP (2)'!$A$7:$Q$34"</definedName>
    <definedName name="HTML2_10" hidden="1">""</definedName>
    <definedName name="HTML2_11" hidden="1">-4146</definedName>
    <definedName name="HTML2_12" hidden="1">"C:\FRENCH\MyHTML.htm"</definedName>
    <definedName name="HTML2_2" hidden="1">1</definedName>
    <definedName name="HTML2_3" hidden="1">"Exhaust Emission Certification Standards"</definedName>
    <definedName name="HTML2_4" hidden="1">"Federal Test Procedure"</definedName>
    <definedName name="HTML2_5" hidden="1">"Federal and California ProgramsLight-Duty Vehicles (Passenger Cars) and Light-Duty Trucks 0 - 6000 lbs GVWR"</definedName>
    <definedName name="HTML2_6" hidden="1">-4146</definedName>
    <definedName name="HTML2_7" hidden="1">1</definedName>
    <definedName name="HTML2_8" hidden="1">"8/15/97"</definedName>
    <definedName name="HTML2_9" hidden="1">""</definedName>
    <definedName name="HTML3_1" hidden="1">"[CERTV8.XLS]Sheet1!$A$17:$C$45"</definedName>
    <definedName name="HTML3_10" hidden="1">""</definedName>
    <definedName name="HTML3_11" hidden="1">1</definedName>
    <definedName name="HTML3_12" hidden="1">"C:\FRENCH\TP_STDS\DEFS.HTM"</definedName>
    <definedName name="HTML3_2" hidden="1">1</definedName>
    <definedName name="HTML3_3" hidden="1">"CERTV8"</definedName>
    <definedName name="HTML3_4" hidden="1">"Sheet1"</definedName>
    <definedName name="HTML3_5" hidden="1">""</definedName>
    <definedName name="HTML3_6" hidden="1">-4146</definedName>
    <definedName name="HTML3_7" hidden="1">-4146</definedName>
    <definedName name="HTML3_8" hidden="1">"8/15/97"</definedName>
    <definedName name="HTML3_9" hidden="1">"NVFEL"</definedName>
    <definedName name="HTML4_1" hidden="1">"'[CERTV8.XLS]LDV &amp; LLDT FTP (3)'!$A$1:$Q$32"</definedName>
    <definedName name="HTML4_10" hidden="1">""</definedName>
    <definedName name="HTML4_11" hidden="1">1</definedName>
    <definedName name="HTML4_12" hidden="1">"C:\FRENCH\TP_STDS\WEB\LDVLDT.HTM"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""</definedName>
    <definedName name="HTML4_9" hidden="1">""</definedName>
    <definedName name="HTML5_1" hidden="1">"'[CERTV8.XLS]HLDT &amp; MDV FTP (2)'!$A$1:$P$35"</definedName>
    <definedName name="HTML5_10" hidden="1">""</definedName>
    <definedName name="HTML5_11" hidden="1">1</definedName>
    <definedName name="HTML5_12" hidden="1">"C:\FRENCH\TP_STDS\WEB\hldt.htm"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""</definedName>
    <definedName name="HTML5_9" hidden="1">""</definedName>
    <definedName name="HTML6_1" hidden="1">"'[CERTV8.XLS]SFTP (3)'!$A$1:$O$25"</definedName>
    <definedName name="HTML6_10" hidden="1">""</definedName>
    <definedName name="HTML6_11" hidden="1">1</definedName>
    <definedName name="HTML6_12" hidden="1">"C:\FRENCH\TP_STDS\WEB\sftp.htm"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"'[CERTV8.XLS]Implementation (2)'!$A$1:$S$42"</definedName>
    <definedName name="HTML7_10" hidden="1">""</definedName>
    <definedName name="HTML7_11" hidden="1">1</definedName>
    <definedName name="HTML7_12" hidden="1">"C:\FRENCH\TP_STDS\WEB\implment.htm"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Count" hidden="1">7</definedName>
    <definedName name="hvv">#REF!</definedName>
    <definedName name="I" localSheetId="3">{30,140,350,160,"",""}</definedName>
    <definedName name="I" localSheetId="2">{30,140,350,160,"",""}</definedName>
    <definedName name="I">{30,140,350,160,"",""}</definedName>
    <definedName name="IDNO">#N/A</definedName>
    <definedName name="IMPORT">#REF!</definedName>
    <definedName name="INSERT">#REF!</definedName>
    <definedName name="INTINC">#N/A</definedName>
    <definedName name="INTRISSNO">#N/A</definedName>
    <definedName name="INTRRATE">#N/A</definedName>
    <definedName name="INVESTMENT" localSheetId="3">[0]!_a1Z,[0]!_a2Z</definedName>
    <definedName name="INVESTMENT" localSheetId="1">[0]!_a1Z,[0]!_a2Z</definedName>
    <definedName name="INVESTMENT" localSheetId="2">[0]!_a1Z,[0]!_a2Z</definedName>
    <definedName name="INVESTMENT">[0]!_a1Z,[0]!_a2Z</definedName>
    <definedName name="io" localSheetId="3">{30,140,350,160,"",""}</definedName>
    <definedName name="io" localSheetId="2">{30,140,350,160,"",""}</definedName>
    <definedName name="io">{30,140,350,160,"",""}</definedName>
    <definedName name="iu" localSheetId="3">{30,140,350,160,"",""}</definedName>
    <definedName name="iu" localSheetId="2">{30,140,350,160,"",""}</definedName>
    <definedName name="iu">{30,140,350,160,"",""}</definedName>
    <definedName name="IU_2">'[7]табли 4 местний совет'!#REF!</definedName>
    <definedName name="iuy" localSheetId="3">{30,140,350,160,"",""}</definedName>
    <definedName name="iuy" localSheetId="2">{30,140,350,160,"",""}</definedName>
    <definedName name="iuy">{30,140,350,160,"",""}</definedName>
    <definedName name="j" localSheetId="3">{30,140,350,160,"",""}</definedName>
    <definedName name="j" localSheetId="2">{30,140,350,160,"",""}</definedName>
    <definedName name="j">{30,140,350,160,"",""}</definedName>
    <definedName name="jhjkfhkj">#REF!</definedName>
    <definedName name="jjkjkjkjkj">#REF!</definedName>
    <definedName name="jkkn" localSheetId="3">{30,140,350,160,"",""}</definedName>
    <definedName name="jkkn" localSheetId="2">{30,140,350,160,"",""}</definedName>
    <definedName name="jkkn">{30,140,350,160,"",""}</definedName>
    <definedName name="jlk">#REF!</definedName>
    <definedName name="JOB">#REF!</definedName>
    <definedName name="K">#REF!</definedName>
    <definedName name="K4Box">#REF!</definedName>
    <definedName name="K9Box">#REF!</definedName>
    <definedName name="ka" localSheetId="3">TRUNC(([0]!oy-1)/3+1)</definedName>
    <definedName name="ka" localSheetId="2">TRUNC(([0]!oy-1)/3+1)</definedName>
    <definedName name="ka">TRUNC(([0]!oy-1)/3+1)</definedName>
    <definedName name="KalkulyatsiyaBox" localSheetId="3">#REF!</definedName>
    <definedName name="KalkulyatsiyaBox" localSheetId="2">#REF!</definedName>
    <definedName name="KalkulyatsiyaBox">#REF!</definedName>
    <definedName name="kash" localSheetId="3">{30,140,350,160,"",""}</definedName>
    <definedName name="kash" localSheetId="2">{30,140,350,160,"",""}</definedName>
    <definedName name="kash">{30,140,350,160,"",""}</definedName>
    <definedName name="KaustikaBox">#REF!</definedName>
    <definedName name="Kbcn" localSheetId="3">{30,140,350,160,"",""}</definedName>
    <definedName name="Kbcn" localSheetId="2">{30,140,350,160,"",""}</definedName>
    <definedName name="Kbcn">{30,140,350,160,"",""}</definedName>
    <definedName name="kbcnjr" localSheetId="3" hidden="1">#REF!</definedName>
    <definedName name="kbcnjr" localSheetId="2" hidden="1">#REF!</definedName>
    <definedName name="kbcnjr" hidden="1">#REF!</definedName>
    <definedName name="KislAzot_SSBox">#REF!</definedName>
    <definedName name="KislAzot3Box">#REF!</definedName>
    <definedName name="KislAzotBox">#REF!</definedName>
    <definedName name="KislIng450Box">#REF!</definedName>
    <definedName name="kj">#REF!</definedName>
    <definedName name="kjl" localSheetId="3">#REF!,#REF!,#REF!</definedName>
    <definedName name="kjl" localSheetId="2">#REF!,#REF!,#REF!</definedName>
    <definedName name="kjl">#REF!,#REF!,#REF!</definedName>
    <definedName name="KK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" localSheetId="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JJHH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JJHH" localSheetId="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JJHH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k">#REF!</definedName>
    <definedName name="KLJLK" localSheetId="3" hidden="1">{#N/A,#N/A,FALSE,"BODY"}</definedName>
    <definedName name="KLJLK" localSheetId="2" hidden="1">{#N/A,#N/A,FALSE,"BODY"}</definedName>
    <definedName name="KLJLK" hidden="1">{#N/A,#N/A,FALSE,"BODY"}</definedName>
    <definedName name="KNSBox">#REF!</definedName>
    <definedName name="KursovayaBox">#REF!</definedName>
    <definedName name="L">#N/A</definedName>
    <definedName name="L5A">#REF!</definedName>
    <definedName name="L5C">#REF!</definedName>
    <definedName name="L5CT">#REF!</definedName>
    <definedName name="L5H">#REF!</definedName>
    <definedName name="L5I">#REF!</definedName>
    <definedName name="L5N">#REF!</definedName>
    <definedName name="L5Q">#REF!</definedName>
    <definedName name="LANOS">#REF!</definedName>
    <definedName name="lastday">37165</definedName>
    <definedName name="LGL" localSheetId="3">#REF!,#REF!</definedName>
    <definedName name="LGL" localSheetId="2">#REF!,#REF!</definedName>
    <definedName name="LGL">#REF!,#REF!</definedName>
    <definedName name="LGR" localSheetId="3">#REF!,#REF!</definedName>
    <definedName name="LGR" localSheetId="2">#REF!,#REF!</definedName>
    <definedName name="LGR">#REF!,#REF!</definedName>
    <definedName name="LIM">#REF!</definedName>
    <definedName name="ListToShow">#REF!</definedName>
    <definedName name="LL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l">#REF!</definedName>
    <definedName name="local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local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local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lora" localSheetId="3">TRUNC(([0]!oy-1)/3+1)</definedName>
    <definedName name="lora" localSheetId="2">TRUNC(([0]!oy-1)/3+1)</definedName>
    <definedName name="lora">TRUNC((oy-1)/3+1)</definedName>
    <definedName name="lot" localSheetId="3">#REF!</definedName>
    <definedName name="lot" localSheetId="2">#REF!</definedName>
    <definedName name="lot">#REF!</definedName>
    <definedName name="LOTNO">#N/A</definedName>
    <definedName name="M" localSheetId="3">#REF!</definedName>
    <definedName name="M" localSheetId="2">#REF!</definedName>
    <definedName name="M">#REF!</definedName>
    <definedName name="m_AA" localSheetId="3">#REF!</definedName>
    <definedName name="m_AA" localSheetId="2">#REF!</definedName>
    <definedName name="m_AA">#REF!</definedName>
    <definedName name="MABox" localSheetId="3">#REF!</definedName>
    <definedName name="MABox" localSheetId="2">#REF!</definedName>
    <definedName name="MABox">#REF!</definedName>
    <definedName name="MANSUROV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MANSUROV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MANSUROV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MARKET">#REF!</definedName>
    <definedName name="MARKET2">#REF!</definedName>
    <definedName name="MARKET3">#REF!</definedName>
    <definedName name="MARKET4">#REF!</definedName>
    <definedName name="max">'[8]Зан-ть(р-ны)'!$5:$5</definedName>
    <definedName name="Metanol_RekBox" localSheetId="3">#REF!</definedName>
    <definedName name="Metanol_RekBox" localSheetId="2">#REF!</definedName>
    <definedName name="Metanol_RekBox">#REF!</definedName>
    <definedName name="Metanol_SBox" localSheetId="3">#REF!</definedName>
    <definedName name="Metanol_SBox" localSheetId="2">#REF!</definedName>
    <definedName name="Metanol_SBox">#REF!</definedName>
    <definedName name="MFT" localSheetId="3">#REF!,#REF!,#REF!,#REF!</definedName>
    <definedName name="MFT" localSheetId="2">#REF!,#REF!,#REF!,#REF!</definedName>
    <definedName name="MFT">#REF!,#REF!,#REF!,#REF!</definedName>
    <definedName name="MFTU" localSheetId="3">#REF!,#REF!,#REF!,#REF!</definedName>
    <definedName name="MFTU" localSheetId="2">#REF!,#REF!,#REF!,#REF!</definedName>
    <definedName name="MFTU">#REF!,#REF!,#REF!,#REF!</definedName>
    <definedName name="mmm">#REF!</definedName>
    <definedName name="mn">"Август"</definedName>
    <definedName name="Money1">#REF!</definedName>
    <definedName name="Money2">#REF!</definedName>
    <definedName name="MONTH">#N/A</definedName>
    <definedName name="monthl" localSheetId="3" hidden="1">{"'Monthly 1997'!$A$3:$S$89"}</definedName>
    <definedName name="monthl" localSheetId="2" hidden="1">{"'Monthly 1997'!$A$3:$S$89"}</definedName>
    <definedName name="monthl" hidden="1">{"'Monthly 1997'!$A$3:$S$89"}</definedName>
    <definedName name="Monthly" localSheetId="3" hidden="1">{"'Monthly 1997'!$A$3:$S$89"}</definedName>
    <definedName name="Monthly" localSheetId="2" hidden="1">{"'Monthly 1997'!$A$3:$S$89"}</definedName>
    <definedName name="Monthly" hidden="1">{"'Monthly 1997'!$A$3:$S$89"}</definedName>
    <definedName name="MSIX">#REF!</definedName>
    <definedName name="mtg">#REF!</definedName>
    <definedName name="MTHREE">#REF!</definedName>
    <definedName name="n" localSheetId="3">{30,140,350,160,"",""}</definedName>
    <definedName name="n" localSheetId="2">{30,140,350,160,"",""}</definedName>
    <definedName name="n">{30,140,350,160,"",""}</definedName>
    <definedName name="NaCNSBox">#REF!</definedName>
    <definedName name="NAKBox">#REF!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logiBox">#REF!</definedName>
    <definedName name="nav">#REF!</definedName>
    <definedName name="nb" localSheetId="3">{30,140,350,160,"",""}</definedName>
    <definedName name="nb" localSheetId="2">{30,140,350,160,"",""}</definedName>
    <definedName name="nb">{30,140,350,160,"",""}</definedName>
    <definedName name="nbv" localSheetId="3">{30,140,350,160,"",""}</definedName>
    <definedName name="nbv" localSheetId="2">{30,140,350,160,"",""}</definedName>
    <definedName name="nbv">{30,140,350,160,"",""}</definedName>
    <definedName name="NDEDUINDC">#N/A</definedName>
    <definedName name="NFT" localSheetId="3">#REF!,#REF!,#REF!,#REF!</definedName>
    <definedName name="NFT" localSheetId="2">#REF!,#REF!,#REF!,#REF!</definedName>
    <definedName name="NFT">#REF!,#REF!,#REF!,#REF!</definedName>
    <definedName name="nhg" localSheetId="3">{30,140,350,160,"",""}</definedName>
    <definedName name="nhg" localSheetId="2">{30,140,350,160,"",""}</definedName>
    <definedName name="nhg">{30,140,350,160,"",""}</definedName>
    <definedName name="NitronBox">#REF!</definedName>
    <definedName name="nj">#REF!</definedName>
    <definedName name="nn">#REF!</definedName>
    <definedName name="NNN">#REF!</definedName>
    <definedName name="nonbaht">#REF!</definedName>
    <definedName name="novtab">'[8]Зан-ть(р-ны)'!$5:$5</definedName>
    <definedName name="№1" localSheetId="3">#REF!</definedName>
    <definedName name="№1" localSheetId="2">#REF!</definedName>
    <definedName name="№1">#REF!</definedName>
    <definedName name="o" localSheetId="3">{30,140,350,160,"",""}</definedName>
    <definedName name="o" localSheetId="2">{30,140,350,160,"",""}</definedName>
    <definedName name="o">{30,140,350,160,"",""}</definedName>
    <definedName name="OborBox">#REF!</definedName>
    <definedName name="obshiyT">#REF!</definedName>
    <definedName name="obsN">#REF!</definedName>
    <definedName name="OFF_ROAD" localSheetId="3">#REF!,#REF!,#REF!,#REF!,#REF!,#REF!,#REF!,#REF!,#REF!,#REF!,#REF!,#REF!</definedName>
    <definedName name="OFF_ROAD" localSheetId="2">#REF!,#REF!,#REF!,#REF!,#REF!,#REF!,#REF!,#REF!,#REF!,#REF!,#REF!,#REF!</definedName>
    <definedName name="OFF_ROAD">#REF!,#REF!,#REF!,#REF!,#REF!,#REF!,#REF!,#REF!,#REF!,#REF!,#REF!,#REF!</definedName>
    <definedName name="oiu" localSheetId="3">{30,140,350,160,"",""}</definedName>
    <definedName name="oiu" localSheetId="2">{30,140,350,160,"",""}</definedName>
    <definedName name="oiu">{30,140,350,160,"",""}</definedName>
    <definedName name="OLE_LINK1">#REF!</definedName>
    <definedName name="OLE_LINK3">#REF!</definedName>
    <definedName name="OLE_LINK6">#REF!</definedName>
    <definedName name="OO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O" localSheetId="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O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p">#REF!</definedName>
    <definedName name="OsvVodaBox">#REF!</definedName>
    <definedName name="OtchetBox">#REF!</definedName>
    <definedName name="oy">#N/A</definedName>
    <definedName name="p" localSheetId="3">{30,140,350,160,"",""}</definedName>
    <definedName name="p" localSheetId="2">{30,140,350,160,"",""}</definedName>
    <definedName name="p">{30,140,350,160,"",""}</definedName>
    <definedName name="PACK" localSheetId="3" hidden="1">{#N/A,#N/A,FALSE,"BODY"}</definedName>
    <definedName name="PACK" localSheetId="2" hidden="1">{#N/A,#N/A,FALSE,"BODY"}</definedName>
    <definedName name="PACK" hidden="1">{#N/A,#N/A,FALSE,"BODY"}</definedName>
    <definedName name="PACKING" localSheetId="3" hidden="1">{#N/A,#N/A,FALSE,"BODY"}</definedName>
    <definedName name="PACKING" localSheetId="2" hidden="1">{#N/A,#N/A,FALSE,"BODY"}</definedName>
    <definedName name="PACKING" hidden="1">{#N/A,#N/A,FALSE,"BODY"}</definedName>
    <definedName name="PACKINGLIST" localSheetId="3" hidden="1">{#N/A,#N/A,FALSE,"BODY"}</definedName>
    <definedName name="PACKINGLIST" localSheetId="2" hidden="1">{#N/A,#N/A,FALSE,"BODY"}</definedName>
    <definedName name="PACKINGLIST" hidden="1">{#N/A,#N/A,FALSE,"BODY"}</definedName>
    <definedName name="Par82Box">#REF!</definedName>
    <definedName name="ParBox">#REF!</definedName>
    <definedName name="PARTNO">#N/A</definedName>
    <definedName name="pds">#REF!</definedName>
    <definedName name="Per_Nam">#N/A</definedName>
    <definedName name="Person">#N/A</definedName>
    <definedName name="perv">#REF!</definedName>
    <definedName name="pjv">#REF!</definedName>
    <definedName name="PL" localSheetId="3" hidden="1">{#N/A,#N/A,FALSE,"BODY"}</definedName>
    <definedName name="PL" localSheetId="2" hidden="1">{#N/A,#N/A,FALSE,"BODY"}</definedName>
    <definedName name="PL" hidden="1">{#N/A,#N/A,FALSE,"BODY"}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Mon2">#N/A</definedName>
    <definedName name="PNOTENO">#N/A</definedName>
    <definedName name="PNumMon">#N/A</definedName>
    <definedName name="po" localSheetId="3">{30,140,350,160,"",""}</definedName>
    <definedName name="po" localSheetId="2">{30,140,350,160,"",""}</definedName>
    <definedName name="po">{30,140,350,160,"",""}</definedName>
    <definedName name="PokupnieBox">#REF!</definedName>
    <definedName name="PoliakGelBox">#REF!</definedName>
    <definedName name="PoliakGranBox">#REF!</definedName>
    <definedName name="pp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m1">#N/A</definedName>
    <definedName name="Prim2">#N/A</definedName>
    <definedName name="Prim3">#N/A</definedName>
    <definedName name="Prim4">#N/A</definedName>
    <definedName name="PRIMAMT">#N/A</definedName>
    <definedName name="Print_3_pages" localSheetId="3">#REF!,#REF!,#REF!</definedName>
    <definedName name="Print_3_pages" localSheetId="2">#REF!,#REF!,#REF!</definedName>
    <definedName name="Print_3_pages">#REF!,#REF!,#REF!</definedName>
    <definedName name="Print_Area_MI" localSheetId="3">#REF!</definedName>
    <definedName name="Print_Area_MI" localSheetId="2">#REF!</definedName>
    <definedName name="Print_Area_MI">#REF!</definedName>
    <definedName name="Print_Titles_MI" localSheetId="3">#REF!</definedName>
    <definedName name="Print_Titles_MI" localSheetId="2">#REF!</definedName>
    <definedName name="Print_Titles_MI">#REF!</definedName>
    <definedName name="print3pages" localSheetId="3">#REF!,#REF!,#REF!</definedName>
    <definedName name="print3pages" localSheetId="2">#REF!,#REF!,#REF!</definedName>
    <definedName name="print3pages">#REF!,#REF!,#REF!</definedName>
    <definedName name="PRINT객ITLES" localSheetId="3">#REF!</definedName>
    <definedName name="PRINT객ITLES" localSheetId="2">#REF!</definedName>
    <definedName name="PRINT객ITLES">#REF!</definedName>
    <definedName name="PRINT객ITLES강I">#REF!</definedName>
    <definedName name="PRINTㅣREA">#REF!</definedName>
    <definedName name="PRINTㅣREA강I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cDiscount">[9]Store!$B$128</definedName>
    <definedName name="ProchieBox" localSheetId="3">#REF!</definedName>
    <definedName name="ProchieBox" localSheetId="2">#REF!</definedName>
    <definedName name="ProchieBox">#REF!</definedName>
    <definedName name="PROJNO">#N/A</definedName>
    <definedName name="PYear2">#N/A</definedName>
    <definedName name="q" localSheetId="3">{30,140,350,160,"",""}</definedName>
    <definedName name="q" localSheetId="2">{30,140,350,160,"",""}</definedName>
    <definedName name="q">{30,140,350,160,"",""}</definedName>
    <definedName name="qorq">#REF!</definedName>
    <definedName name="qqq">#REF!</definedName>
    <definedName name="qqqq">#REF!</definedName>
    <definedName name="qqqqqqqqqqq">#REF!</definedName>
    <definedName name="qqr">#REF!</definedName>
    <definedName name="QTY">#N/A</definedName>
    <definedName name="qw" localSheetId="3">{30,140,350,160,"",""}</definedName>
    <definedName name="qw" localSheetId="2">{30,140,350,160,"",""}</definedName>
    <definedName name="qw">{30,140,350,160,"",""}</definedName>
    <definedName name="qwe" localSheetId="3">{30,140,350,160,"",""}</definedName>
    <definedName name="qwe" localSheetId="2">{30,140,350,160,"",""}</definedName>
    <definedName name="qwe">{30,140,350,160,"",""}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mot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sxPerBox">#REF!</definedName>
    <definedName name="RazdVozduxBox">#REF!</definedName>
    <definedName name="RCPTNO">#N/A</definedName>
    <definedName name="re" localSheetId="3">{30,140,350,160,"",""}</definedName>
    <definedName name="re" localSheetId="2">{30,140,350,160,"",""}</definedName>
    <definedName name="re">{30,140,350,160,"",""}</definedName>
    <definedName name="REFNO">#REF!</definedName>
    <definedName name="REMARK">#N/A</definedName>
    <definedName name="resp" localSheetId="3">DATE([0]!yil,[0]!oy,1)</definedName>
    <definedName name="resp" localSheetId="2">DATE([0]!yil,[0]!oy,1)</definedName>
    <definedName name="resp">DATE([0]!yil,[0]!oy,1)</definedName>
    <definedName name="respub" localSheetId="3">#REF!</definedName>
    <definedName name="respub" localSheetId="2">#REF!</definedName>
    <definedName name="respub">#REF!</definedName>
    <definedName name="Results" localSheetId="3">[10]Results!#REF!</definedName>
    <definedName name="Results" localSheetId="2">[10]Results!#REF!</definedName>
    <definedName name="Results">[10]Results!#REF!</definedName>
    <definedName name="rew" localSheetId="3">{30,140,350,160,"",""}</definedName>
    <definedName name="rew" localSheetId="2">{30,140,350,160,"",""}</definedName>
    <definedName name="rew">{30,140,350,160,"",""}</definedName>
    <definedName name="rexfn">#REF!</definedName>
    <definedName name="RezultatBox">#REF!</definedName>
    <definedName name="rfkmr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fkmr" localSheetId="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fkm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HD">#N/A</definedName>
    <definedName name="RM">#REF!</definedName>
    <definedName name="RNCLTYPE">#N/A</definedName>
    <definedName name="RO">#REF!</definedName>
    <definedName name="RodAmBox">#REF!</definedName>
    <definedName name="rom">#N/A</definedName>
    <definedName name="ROW">#REF!</definedName>
    <definedName name="RP">#N/A</definedName>
    <definedName name="rrr">#REF!</definedName>
    <definedName name="RT">#REF!</definedName>
    <definedName name="rtew" localSheetId="3">{30,140,350,160,"",""}</definedName>
    <definedName name="rtew" localSheetId="2">{30,140,350,160,"",""}</definedName>
    <definedName name="rtew">{30,140,350,160,"",""}</definedName>
    <definedName name="Rw">#REF!</definedName>
    <definedName name="RY">#REF!</definedName>
    <definedName name="RZVD">#N/A</definedName>
    <definedName name="S">#REF!</definedName>
    <definedName name="sa" localSheetId="3">{30,140,350,160,"",""}</definedName>
    <definedName name="sa" localSheetId="2">{30,140,350,160,"",""}</definedName>
    <definedName name="sa">{30,140,350,160,"",""}</definedName>
    <definedName name="samarqa">#REF!</definedName>
    <definedName name="sana" localSheetId="3">DATE([0]!yil,[0]!oy,1)</definedName>
    <definedName name="sana" localSheetId="2">DATE([0]!yil,[0]!oy,1)</definedName>
    <definedName name="sana">DATE(yil,oy,1)</definedName>
    <definedName name="sd" localSheetId="3">{30,140,350,160,"",""}</definedName>
    <definedName name="sd" localSheetId="2">{30,140,350,160,"",""}</definedName>
    <definedName name="sd">{30,140,350,160,"",""}</definedName>
    <definedName name="sdfg">#REF!</definedName>
    <definedName name="sdfsdfsd" localSheetId="3">TRUNC(([0]!oy-1)/3+1)</definedName>
    <definedName name="sdfsdfsd" localSheetId="2">TRUNC(([0]!oy-1)/3+1)</definedName>
    <definedName name="sdfsdfsd">TRUNC((oy-1)/3+1)</definedName>
    <definedName name="sdfsfdf" localSheetId="3">#REF!</definedName>
    <definedName name="sdfsfdf" localSheetId="2">#REF!</definedName>
    <definedName name="sdfsfdf">#REF!</definedName>
    <definedName name="se" localSheetId="3">{30,140,350,160,"",""}</definedName>
    <definedName name="se" localSheetId="2">{30,140,350,160,"",""}</definedName>
    <definedName name="se">{30,140,350,160,"",""}</definedName>
    <definedName name="Selitra_SSBox">#REF!</definedName>
    <definedName name="Selitra3Box">#REF!</definedName>
    <definedName name="SelitraBox">#REF!</definedName>
    <definedName name="SERNO">#N/A</definedName>
    <definedName name="SetBanks">#N/A</definedName>
    <definedName name="SetDay">#N/A</definedName>
    <definedName name="sf" localSheetId="3">{30,140,350,160,"",""}</definedName>
    <definedName name="sf" localSheetId="2">{30,140,350,160,"",""}</definedName>
    <definedName name="sf">{30,140,350,160,"",""}</definedName>
    <definedName name="shsssreywwetw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hsssreywwetw" localSheetId="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hsssreywwet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ianNaBox">#REF!</definedName>
    <definedName name="SianNGMKBox">#REF!</definedName>
    <definedName name="SinilkaBox">#REF!</definedName>
    <definedName name="SintezGazBox">#REF!</definedName>
    <definedName name="SLRCPTNO">#N/A</definedName>
    <definedName name="SLSERNO">#N/A</definedName>
    <definedName name="SolyankaBox">#REF!</definedName>
    <definedName name="SolyankaKatBox">#REF!</definedName>
    <definedName name="sr">#REF!</definedName>
    <definedName name="SravnenieBox">#REF!</definedName>
    <definedName name="SravnitelnayaBox">#REF!</definedName>
    <definedName name="ss" localSheetId="3">{30,140,350,160,"",""}</definedName>
    <definedName name="ss" localSheetId="2">{30,140,350,160,"",""}</definedName>
    <definedName name="ss">{30,140,350,160,"",""}</definedName>
    <definedName name="SSS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" localSheetId="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dddd">#REF!</definedName>
    <definedName name="SSSEE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>#N/A</definedName>
    <definedName name="sssss">#REF!</definedName>
    <definedName name="StartDate">#REF!</definedName>
    <definedName name="STDATE">#REF!</definedName>
    <definedName name="SulfatBox">#REF!</definedName>
    <definedName name="SUMMARY">#REF!</definedName>
    <definedName name="sung" localSheetId="3" hidden="1">{"'Monthly 1997'!$A$3:$S$89"}</definedName>
    <definedName name="sung" localSheetId="2" hidden="1">{"'Monthly 1997'!$A$3:$S$89"}</definedName>
    <definedName name="sung" hidden="1">{"'Monthly 1997'!$A$3:$S$89"}</definedName>
    <definedName name="sung2" localSheetId="3" hidden="1">{"'Monthly 1997'!$A$3:$S$89"}</definedName>
    <definedName name="sung2" localSheetId="2" hidden="1">{"'Monthly 1997'!$A$3:$S$89"}</definedName>
    <definedName name="sung2" hidden="1">{"'Monthly 1997'!$A$3:$S$89"}</definedName>
    <definedName name="SVOD">#N/A</definedName>
    <definedName name="SxemBox">#REF!</definedName>
    <definedName name="SxemNitronBox">#REF!</definedName>
    <definedName name="t" localSheetId="3">{30,140,350,160,"",""}</definedName>
    <definedName name="t" localSheetId="2">{30,140,350,160,"",""}</definedName>
    <definedName name="t">{30,140,350,160,"",""}</definedName>
    <definedName name="TablBox">#REF!</definedName>
    <definedName name="TABLE">#REF!</definedName>
    <definedName name="TABLE_10">#REF!</definedName>
    <definedName name="TABLE_2">#REF!</definedName>
    <definedName name="TABLE_3">#REF!</definedName>
    <definedName name="TABLE_4">#REF!</definedName>
    <definedName name="TABLE_5">#REF!</definedName>
    <definedName name="TABLE_6">#REF!</definedName>
    <definedName name="TABLE_7">#REF!</definedName>
    <definedName name="TABLE_8">#REF!</definedName>
    <definedName name="TABLE_9">#REF!</definedName>
    <definedName name="TableName">"Dummy"</definedName>
    <definedName name="Tablica1Структура_рабочих_мест_по_формам_собственности_и_по_видам_деятельности_созданных">#REF!</definedName>
    <definedName name="TANK_BAFFLE">#REF!</definedName>
    <definedName name="TEMPQTY">#N/A</definedName>
    <definedName name="TEST">#REF!</definedName>
    <definedName name="test1">#REF!</definedName>
    <definedName name="test2">#REF!</definedName>
    <definedName name="TFT" localSheetId="3">#REF!,#REF!,#REF!,#REF!</definedName>
    <definedName name="TFT" localSheetId="2">#REF!,#REF!,#REF!,#REF!</definedName>
    <definedName name="TFT">#REF!,#REF!,#REF!,#REF!</definedName>
    <definedName name="th" localSheetId="3">#REF!</definedName>
    <definedName name="th" localSheetId="2">#REF!</definedName>
    <definedName name="th">#REF!</definedName>
    <definedName name="TiomochBox" localSheetId="3">#REF!</definedName>
    <definedName name="TiomochBox" localSheetId="2">#REF!</definedName>
    <definedName name="TiomochBox">#REF!</definedName>
    <definedName name="tlfAprt" localSheetId="3">#REF!</definedName>
    <definedName name="tlfAprt" localSheetId="2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ol">#REF!</definedName>
    <definedName name="total" localSheetId="3">[0]!дел/1000</definedName>
    <definedName name="total" localSheetId="1">[0]!дел/1000</definedName>
    <definedName name="total" localSheetId="2">[0]!дел/1000</definedName>
    <definedName name="total">[0]!дел/1000</definedName>
    <definedName name="tr" localSheetId="3">{30,140,350,160,"",""}</definedName>
    <definedName name="tr" localSheetId="2">{30,140,350,160,"",""}</definedName>
    <definedName name="tr">{30,140,350,160,"",""}</definedName>
    <definedName name="tre" localSheetId="3">{30,140,350,160,"",""}</definedName>
    <definedName name="tre" localSheetId="2">{30,140,350,160,"",""}</definedName>
    <definedName name="tre">{30,140,350,160,"",""}</definedName>
    <definedName name="TRUNK_TAILGATE_HANDLE">#REF!</definedName>
    <definedName name="TRXNAMT">#REF!</definedName>
    <definedName name="TRXNDESC">#N/A</definedName>
    <definedName name="TRXNFAMT">#N/A</definedName>
    <definedName name="TRXNQTY">#N/A</definedName>
    <definedName name="tt" localSheetId="3" hidden="1">{#N/A,#N/A,TRUE,"일정"}</definedName>
    <definedName name="tt" localSheetId="2" hidden="1">{#N/A,#N/A,TRUE,"일정"}</definedName>
    <definedName name="tt" hidden="1">{#N/A,#N/A,TRUE,"일정"}</definedName>
    <definedName name="TTT">#REF!</definedName>
    <definedName name="ty" localSheetId="3">{30,140,350,160,"",""}</definedName>
    <definedName name="ty" localSheetId="2">{30,140,350,160,"",""}</definedName>
    <definedName name="ty">{30,140,350,160,"",""}</definedName>
    <definedName name="TYR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TYR" localSheetId="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TYR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tyu" localSheetId="3">{30,140,350,160,"",""}</definedName>
    <definedName name="tyu" localSheetId="2">{30,140,350,160,"",""}</definedName>
    <definedName name="tyu">{30,140,350,160,"",""}</definedName>
    <definedName name="u" localSheetId="3">{30,140,350,160,"",""}</definedName>
    <definedName name="u" localSheetId="2">{30,140,350,160,"",""}</definedName>
    <definedName name="u">{30,140,350,160,"",""}</definedName>
    <definedName name="UglekisBox">#REF!</definedName>
    <definedName name="uiy" localSheetId="3">{30,140,350,160,"",""}</definedName>
    <definedName name="uiy" localSheetId="2">{30,140,350,160,"",""}</definedName>
    <definedName name="uiy">{30,140,350,160,"",""}</definedName>
    <definedName name="Uksus70Box">#REF!</definedName>
    <definedName name="Uksus99Box">#REF!</definedName>
    <definedName name="UNIT">#N/A</definedName>
    <definedName name="UOM">#N/A</definedName>
    <definedName name="ure">#N/A</definedName>
    <definedName name="uy" localSheetId="3">{30,140,350,160,"",""}</definedName>
    <definedName name="uy" localSheetId="2">{30,140,350,160,"",""}</definedName>
    <definedName name="uy">{30,140,350,160,"",""}</definedName>
    <definedName name="uyjh" localSheetId="3">{30,140,350,160,"",""}</definedName>
    <definedName name="uyjh" localSheetId="2">{30,140,350,160,"",""}</definedName>
    <definedName name="uyjh">{30,140,350,160,"",""}</definedName>
    <definedName name="uyt" localSheetId="3">{30,140,350,160,"",""}</definedName>
    <definedName name="uyt" localSheetId="2">{30,140,350,160,"",""}</definedName>
    <definedName name="uyt">{30,140,350,160,"",""}</definedName>
    <definedName name="v" localSheetId="3">{30,140,350,160,"",""}</definedName>
    <definedName name="v" localSheetId="2">{30,140,350,160,"",""}</definedName>
    <definedName name="v">{30,140,350,160,"",""}</definedName>
    <definedName name="VarABox">#REF!</definedName>
    <definedName name="VarBBox">#REF!</definedName>
    <definedName name="vb">#REF!</definedName>
    <definedName name="vbc">#REF!</definedName>
    <definedName name="vbghh">#REF!</definedName>
    <definedName name="vcx" localSheetId="3">{30,140,350,160,"",""}</definedName>
    <definedName name="vcx" localSheetId="2">{30,140,350,160,"",""}</definedName>
    <definedName name="vcx">{30,140,350,160,"",""}</definedName>
    <definedName name="VENDOR">#N/A</definedName>
    <definedName name="VNPNO">#N/A</definedName>
    <definedName name="VozduxKIP450Box">#REF!</definedName>
    <definedName name="vpr">#REF!</definedName>
    <definedName name="vvv">#REF!</definedName>
    <definedName name="vx">#REF!</definedName>
    <definedName name="vxzdgsdfg">#REF!</definedName>
    <definedName name="w" localSheetId="3">{30,140,350,160,"",""}</definedName>
    <definedName name="w" localSheetId="2">{30,140,350,160,"",""}</definedName>
    <definedName name="w">{30,140,350,160,"",""}</definedName>
    <definedName name="W.SHOP">#N/A</definedName>
    <definedName name="wa">#REF!</definedName>
    <definedName name="we" localSheetId="3">{30,140,350,160,"",""}</definedName>
    <definedName name="we" localSheetId="2">{30,140,350,160,"",""}</definedName>
    <definedName name="we">{30,140,350,160,"",""}</definedName>
    <definedName name="weeee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eeee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eeee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er" localSheetId="3">{30,140,350,160,"",""}</definedName>
    <definedName name="wer" localSheetId="2">{30,140,350,160,"",""}</definedName>
    <definedName name="wer">{30,140,350,160,"",""}</definedName>
    <definedName name="wf" localSheetId="3">{30,140,350,160,"",""}</definedName>
    <definedName name="wf" localSheetId="2">{30,140,350,160,"",""}</definedName>
    <definedName name="wf">{30,140,350,160,"",""}</definedName>
    <definedName name="WFL" localSheetId="3">#REF!,#REF!</definedName>
    <definedName name="WFL" localSheetId="2">#REF!,#REF!</definedName>
    <definedName name="WFL">#REF!,#REF!</definedName>
    <definedName name="wgeawe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geawe" localSheetId="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geaw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HNO">#N/A</definedName>
    <definedName name="whole">#REF!</definedName>
    <definedName name="WIL" localSheetId="3">#REF!,#REF!</definedName>
    <definedName name="WIL" localSheetId="2">#REF!,#REF!</definedName>
    <definedName name="WIL">#REF!,#REF!</definedName>
    <definedName name="WIR" localSheetId="3">#REF!,#REF!</definedName>
    <definedName name="WIR" localSheetId="2">#REF!,#REF!</definedName>
    <definedName name="WIR">#REF!,#REF!</definedName>
    <definedName name="wq">#REF!</definedName>
    <definedName name="wqe" localSheetId="3">{30,140,350,160,"",""}</definedName>
    <definedName name="wqe" localSheetId="2">{30,140,350,160,"",""}</definedName>
    <definedName name="wqe">{30,140,350,160,"",""}</definedName>
    <definedName name="wr" localSheetId="3" hidden="1">#REF!</definedName>
    <definedName name="wr" localSheetId="2" hidden="1">#REF!</definedName>
    <definedName name="wr" hidden="1">#REF!</definedName>
    <definedName name="wrn.ccr." localSheetId="3" hidden="1">{#N/A,#N/A,FALSE,"BODY"}</definedName>
    <definedName name="wrn.ccr." localSheetId="2" hidden="1">{#N/A,#N/A,FALSE,"BODY"}</definedName>
    <definedName name="wrn.ccr." hidden="1">{#N/A,#N/A,FALSE,"BODY"}</definedName>
    <definedName name="wrn.DDD.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Financial._.Projections." localSheetId="3" hidden="1">{"Table 1 - Summary Financial Projections",#N/A,FALSE,"FINANCIAL PROJECTIONS";"Table 2 - KPI",#N/A,FALSE,"FINANCIAL PROJECTIONS";"Table 3 - Wastewater Tariffs",#N/A,FALSE,"FINANCIAL PROJECTIONS";"Table 4 - Income Statements",#N/A,FALSE,"FINANCIAL PROJECTIONS";"Table 5 - Cash Flow Statements",#N/A,FALSE,"FINANCIAL PROJECTIONS";"Table 6 - Balance Sheets",#N/A,FALSE,"FINANCIAL PROJECTIONS";"Table 7 - Unit Cost Structure",#N/A,FALSE,"FINANCIAL PROJECTIONS"}</definedName>
    <definedName name="wrn.Financial._.Projections." localSheetId="2" hidden="1">{"Table 1 - Summary Financial Projections",#N/A,FALSE,"FINANCIAL PROJECTIONS";"Table 2 - KPI",#N/A,FALSE,"FINANCIAL PROJECTIONS";"Table 3 - Wastewater Tariffs",#N/A,FALSE,"FINANCIAL PROJECTIONS";"Table 4 - Income Statements",#N/A,FALSE,"FINANCIAL PROJECTIONS";"Table 5 - Cash Flow Statements",#N/A,FALSE,"FINANCIAL PROJECTIONS";"Table 6 - Balance Sheets",#N/A,FALSE,"FINANCIAL PROJECTIONS";"Table 7 - Unit Cost Structure",#N/A,FALSE,"FINANCIAL PROJECTIONS"}</definedName>
    <definedName name="wrn.Financial._.Projections." hidden="1">{"Table 1 - Summary Financial Projections",#N/A,FALSE,"FINANCIAL PROJECTIONS";"Table 2 - KPI",#N/A,FALSE,"FINANCIAL PROJECTIONS";"Table 3 - Wastewater Tariffs",#N/A,FALSE,"FINANCIAL PROJECTIONS";"Table 4 - Income Statements",#N/A,FALSE,"FINANCIAL PROJECTIONS";"Table 5 - Cash Flow Statements",#N/A,FALSE,"FINANCIAL PROJECTIONS";"Table 6 - Balance Sheets",#N/A,FALSE,"FINANCIAL PROJECTIONS";"Table 7 - Unit Cost Structure",#N/A,FALSE,"FINANCIAL PROJECTIONS"}</definedName>
    <definedName name="wrn.Input._.Report.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list1." localSheetId="3" hidden="1">{#N/A,#N/A,FALSE,"Input1"}</definedName>
    <definedName name="wrn.list1." localSheetId="2" hidden="1">{#N/A,#N/A,FALSE,"Input1"}</definedName>
    <definedName name="wrn.list1." hidden="1">{#N/A,#N/A,FALSE,"Input1"}</definedName>
    <definedName name="wrn.list2." localSheetId="3" hidden="1">{#N/A,#N/A,FALSE,"Input1"}</definedName>
    <definedName name="wrn.list2." localSheetId="2" hidden="1">{#N/A,#N/A,FALSE,"Input1"}</definedName>
    <definedName name="wrn.list2." hidden="1">{#N/A,#N/A,FALSE,"Input1"}</definedName>
    <definedName name="wrn.Print._.All." localSheetId="3" hidden="1">{#N/A,#N/A,FALSE,"SUMMARIZATION";#N/A,#N/A,FALSE,"INC_STAT";#N/A,#N/A,FALSE,"2 Sales &amp; Stock";#N/A,#N/A,FALSE,"3 Forecast98";#N/A,#N/A,FALSE,"4 Plan99";#N/A,#N/A,FALSE,"5 Purchase_Plan";#N/A,#N/A,FALSE,"7 Marketing";#N/A,#N/A,FALSE,"8 Non Op Inc Exp";#N/A,#N/A,FALSE,"9 Extord Gain &amp; Loss";#N/A,#N/A,FALSE,"Bal Sheet";#N/A,#N/A,FALSE,"Investment";#N/A,#N/A,FALSE,"Cash_Flow";#N/A,#N/A,FALSE,"IV Organisation";#N/A,#N/A,FALSE,"V Price Struct";#N/A,#N/A,FALSE,"V Bus Performance";#N/A,#N/A,FALSE,"V 5 Year Plan"}</definedName>
    <definedName name="wrn.Print._.All." localSheetId="2" hidden="1">{#N/A,#N/A,FALSE,"SUMMARIZATION";#N/A,#N/A,FALSE,"INC_STAT";#N/A,#N/A,FALSE,"2 Sales &amp; Stock";#N/A,#N/A,FALSE,"3 Forecast98";#N/A,#N/A,FALSE,"4 Plan99";#N/A,#N/A,FALSE,"5 Purchase_Plan";#N/A,#N/A,FALSE,"7 Marketing";#N/A,#N/A,FALSE,"8 Non Op Inc Exp";#N/A,#N/A,FALSE,"9 Extord Gain &amp; Loss";#N/A,#N/A,FALSE,"Bal Sheet";#N/A,#N/A,FALSE,"Investment";#N/A,#N/A,FALSE,"Cash_Flow";#N/A,#N/A,FALSE,"IV Organisation";#N/A,#N/A,FALSE,"V Price Struct";#N/A,#N/A,FALSE,"V Bus Performance";#N/A,#N/A,FALSE,"V 5 Year Plan"}</definedName>
    <definedName name="wrn.Print._.All." hidden="1">{#N/A,#N/A,FALSE,"SUMMARIZATION";#N/A,#N/A,FALSE,"INC_STAT";#N/A,#N/A,FALSE,"2 Sales &amp; Stock";#N/A,#N/A,FALSE,"3 Forecast98";#N/A,#N/A,FALSE,"4 Plan99";#N/A,#N/A,FALSE,"5 Purchase_Plan";#N/A,#N/A,FALSE,"7 Marketing";#N/A,#N/A,FALSE,"8 Non Op Inc Exp";#N/A,#N/A,FALSE,"9 Extord Gain &amp; Loss";#N/A,#N/A,FALSE,"Bal Sheet";#N/A,#N/A,FALSE,"Investment";#N/A,#N/A,FALSE,"Cash_Flow";#N/A,#N/A,FALSE,"IV Organisation";#N/A,#N/A,FALSE,"V Price Struct";#N/A,#N/A,FALSE,"V Bus Performance";#N/A,#N/A,FALSE,"V 5 Year Plan"}</definedName>
    <definedName name="wrn.RPT.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자판정비._.월간회의자료.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localSheetId="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전부인쇄." localSheetId="3" hidden="1">{#N/A,#N/A,FALSE,"단축1";#N/A,#N/A,FALSE,"단축2";#N/A,#N/A,FALSE,"단축3";#N/A,#N/A,FALSE,"장축";#N/A,#N/A,FALSE,"4WD"}</definedName>
    <definedName name="wrn.전부인쇄." localSheetId="2" hidden="1">{#N/A,#N/A,FALSE,"단축1";#N/A,#N/A,FALSE,"단축2";#N/A,#N/A,FALSE,"단축3";#N/A,#N/A,FALSE,"장축";#N/A,#N/A,FALSE,"4WD"}</definedName>
    <definedName name="wrn.전부인쇄." hidden="1">{#N/A,#N/A,FALSE,"단축1";#N/A,#N/A,FALSE,"단축2";#N/A,#N/A,FALSE,"단축3";#N/A,#N/A,FALSE,"장축";#N/A,#N/A,FALSE,"4WD"}</definedName>
    <definedName name="wrn.주간._.보고." localSheetId="3" hidden="1">{#N/A,#N/A,TRUE,"일정"}</definedName>
    <definedName name="wrn.주간._.보고." localSheetId="2" hidden="1">{#N/A,#N/A,TRUE,"일정"}</definedName>
    <definedName name="wrn.주간._.보고." hidden="1">{#N/A,#N/A,TRUE,"일정"}</definedName>
    <definedName name="ws" localSheetId="3">{30,140,350,160,"",""}</definedName>
    <definedName name="ws" localSheetId="2">{30,140,350,160,"",""}</definedName>
    <definedName name="ws">{30,140,350,160,"",""}</definedName>
    <definedName name="wsd">#REF!</definedName>
    <definedName name="wt" localSheetId="3">{30,140,350,160,"",""}</definedName>
    <definedName name="wt" localSheetId="2">{30,140,350,160,"",""}</definedName>
    <definedName name="wt">{30,140,350,160,"",""}</definedName>
    <definedName name="wv" localSheetId="3">{30,140,350,160,"",""}</definedName>
    <definedName name="wv" localSheetId="2">{30,140,350,160,"",""}</definedName>
    <definedName name="wv">{30,140,350,160,"",""}</definedName>
    <definedName name="www">#REF!</definedName>
    <definedName name="WWWW" localSheetId="3" hidden="1">{#N/A,#N/A,TRUE,"일정"}</definedName>
    <definedName name="WWWW" localSheetId="2" hidden="1">{#N/A,#N/A,TRUE,"일정"}</definedName>
    <definedName name="WWWW" hidden="1">{#N/A,#N/A,TRUE,"일정"}</definedName>
    <definedName name="wx" localSheetId="3">{30,140,350,160,"",""}</definedName>
    <definedName name="wx" localSheetId="2">{30,140,350,160,"",""}</definedName>
    <definedName name="wx">{30,140,350,160,"",""}</definedName>
    <definedName name="wy" localSheetId="3">{30,140,350,160,"",""}</definedName>
    <definedName name="wy" localSheetId="2">{30,140,350,160,"",""}</definedName>
    <definedName name="wy">{30,140,350,160,"",""}</definedName>
    <definedName name="wz">#REF!</definedName>
    <definedName name="x" localSheetId="3">{30,140,350,160,"",""}</definedName>
    <definedName name="x" localSheetId="2">{30,140,350,160,"",""}</definedName>
    <definedName name="x">{30,140,350,160,"",""}</definedName>
    <definedName name="xcv" localSheetId="3">{30,140,350,160,"",""}</definedName>
    <definedName name="xcv" localSheetId="2">{30,140,350,160,"",""}</definedName>
    <definedName name="xcv">{30,140,350,160,"",""}</definedName>
    <definedName name="xczx" localSheetId="3">{30,140,350,160,"",""}</definedName>
    <definedName name="xczx" localSheetId="2">{30,140,350,160,"",""}</definedName>
    <definedName name="xczx">{30,140,350,160,"",""}</definedName>
    <definedName name="XlorBox">#REF!</definedName>
    <definedName name="Xolod2Box">#REF!</definedName>
    <definedName name="Xolod5Box">#REF!</definedName>
    <definedName name="Xolod7Box">#REF!</definedName>
    <definedName name="XOVBox">#REF!</definedName>
    <definedName name="xvcvcxzdsfs">#REF!</definedName>
    <definedName name="xxx">#REF!</definedName>
    <definedName name="y" localSheetId="3">{30,140,350,160,"",""}</definedName>
    <definedName name="y" localSheetId="2">{30,140,350,160,"",""}</definedName>
    <definedName name="y">{30,140,350,160,"",""}</definedName>
    <definedName name="yil">#N/A</definedName>
    <definedName name="yt" localSheetId="3">{30,140,350,160,"",""}</definedName>
    <definedName name="yt" localSheetId="2">{30,140,350,160,"",""}</definedName>
    <definedName name="yt">{30,140,350,160,"",""}</definedName>
    <definedName name="ytr" localSheetId="3">{30,140,350,160,"",""}</definedName>
    <definedName name="ytr" localSheetId="2">{30,140,350,160,"",""}</definedName>
    <definedName name="ytr">{30,140,350,160,"",""}</definedName>
    <definedName name="ytu" localSheetId="3">{30,140,350,160,"",""}</definedName>
    <definedName name="ytu" localSheetId="2">{30,140,350,160,"",""}</definedName>
    <definedName name="ytu">{30,140,350,160,"",""}</definedName>
    <definedName name="yy">#N/A</definedName>
    <definedName name="z" localSheetId="3">{30,140,350,160,"",""}</definedName>
    <definedName name="z" localSheetId="2">{30,140,350,160,"",""}</definedName>
    <definedName name="z">{30,140,350,160,"",""}</definedName>
    <definedName name="Z_28E99C00_2E50_4A25_9D21_7801798C21BD_.wvu.PrintArea" localSheetId="3" hidden="1">#REF!</definedName>
    <definedName name="Z_28E99C00_2E50_4A25_9D21_7801798C21BD_.wvu.PrintArea" localSheetId="2" hidden="1">#REF!</definedName>
    <definedName name="Z_28E99C00_2E50_4A25_9D21_7801798C21BD_.wvu.PrintArea" hidden="1">#REF!</definedName>
    <definedName name="Z_363221E4_558F_4717_B6AD_63B76229A86A_.wvu.PrintArea" localSheetId="3" hidden="1">#REF!</definedName>
    <definedName name="Z_363221E4_558F_4717_B6AD_63B76229A86A_.wvu.PrintArea" localSheetId="2" hidden="1">#REF!</definedName>
    <definedName name="Z_363221E4_558F_4717_B6AD_63B76229A86A_.wvu.PrintArea" hidden="1">#REF!</definedName>
    <definedName name="Z_3A9B8CE0_90FE_45F7_B16A_6C9B6CFEF69B_.wvu.PrintTitles" hidden="1">[11]оборот!$A:$B,[11]оборот!$1:$1</definedName>
    <definedName name="Z_5167EBEB_44EA_47B0_97C1_BDFB74A1E9C1_.wvu.PrintArea" localSheetId="3" hidden="1">#REF!</definedName>
    <definedName name="Z_5167EBEB_44EA_47B0_97C1_BDFB74A1E9C1_.wvu.PrintArea" localSheetId="2" hidden="1">#REF!</definedName>
    <definedName name="Z_5167EBEB_44EA_47B0_97C1_BDFB74A1E9C1_.wvu.PrintArea" hidden="1">#REF!</definedName>
    <definedName name="Z_52A70739_45F6_4D94_BB2B_E6CE9DB3F670_.wvu.PrintArea" localSheetId="3" hidden="1">#REF!</definedName>
    <definedName name="Z_52A70739_45F6_4D94_BB2B_E6CE9DB3F670_.wvu.PrintArea" localSheetId="2" hidden="1">#REF!</definedName>
    <definedName name="Z_52A70739_45F6_4D94_BB2B_E6CE9DB3F670_.wvu.PrintArea" hidden="1">#REF!</definedName>
    <definedName name="Z_7567EFF5_A760_4BD2_9783_0E4DA1CF40E5_.wvu.PrintArea" localSheetId="3" hidden="1">#REF!</definedName>
    <definedName name="Z_7567EFF5_A760_4BD2_9783_0E4DA1CF40E5_.wvu.PrintArea" localSheetId="2" hidden="1">#REF!</definedName>
    <definedName name="Z_7567EFF5_A760_4BD2_9783_0E4DA1CF40E5_.wvu.PrintArea" hidden="1">#REF!</definedName>
    <definedName name="Z_86A21AE1_D222_11D6_8098_444553540000_.wvu.Cols" hidden="1">#N/A</definedName>
    <definedName name="Z_90AC4916_08D5_4B9F_B8B9_D84EFD8CA14D_.wvu.PrintArea" localSheetId="3" hidden="1">#REF!</definedName>
    <definedName name="Z_90AC4916_08D5_4B9F_B8B9_D84EFD8CA14D_.wvu.PrintArea" localSheetId="2" hidden="1">#REF!</definedName>
    <definedName name="Z_90AC4916_08D5_4B9F_B8B9_D84EFD8CA14D_.wvu.PrintArea" hidden="1">#REF!</definedName>
    <definedName name="Z_90AC4916_08D5_4B9F_B8B9_D84EFD8CA14D_.wvu.Rows" localSheetId="3" hidden="1">#REF!,#REF!</definedName>
    <definedName name="Z_90AC4916_08D5_4B9F_B8B9_D84EFD8CA14D_.wvu.Rows" localSheetId="2" hidden="1">#REF!,#REF!</definedName>
    <definedName name="Z_90AC4916_08D5_4B9F_B8B9_D84EFD8CA14D_.wvu.Rows" hidden="1">#REF!,#REF!</definedName>
    <definedName name="Z_A4A9DF7B_AB71_4A4B_9F81_D0DED06B6979_.wvu.PrintArea" localSheetId="3" hidden="1">#REF!</definedName>
    <definedName name="Z_A4A9DF7B_AB71_4A4B_9F81_D0DED06B6979_.wvu.PrintArea" localSheetId="2" hidden="1">#REF!</definedName>
    <definedName name="Z_A4A9DF7B_AB71_4A4B_9F81_D0DED06B6979_.wvu.PrintArea" hidden="1">#REF!</definedName>
    <definedName name="Z_A4A9DF7B_AB71_4A4B_9F81_D0DED06B6979_.wvu.Rows" localSheetId="3" hidden="1">#REF!,#REF!</definedName>
    <definedName name="Z_A4A9DF7B_AB71_4A4B_9F81_D0DED06B6979_.wvu.Rows" localSheetId="2" hidden="1">#REF!,#REF!</definedName>
    <definedName name="Z_A4A9DF7B_AB71_4A4B_9F81_D0DED06B6979_.wvu.Rows" hidden="1">#REF!,#REF!</definedName>
    <definedName name="Z_A72D7F17_E843_45F5_A257_DC060914C37A_.wvu.PrintArea" localSheetId="3" hidden="1">#REF!</definedName>
    <definedName name="Z_A72D7F17_E843_45F5_A257_DC060914C37A_.wvu.PrintArea" localSheetId="2" hidden="1">#REF!</definedName>
    <definedName name="Z_A72D7F17_E843_45F5_A257_DC060914C37A_.wvu.PrintArea" hidden="1">#REF!</definedName>
    <definedName name="Z_A72D7F17_E843_45F5_A257_DC060914C37A_.wvu.Rows" localSheetId="3" hidden="1">#REF!,#REF!</definedName>
    <definedName name="Z_A72D7F17_E843_45F5_A257_DC060914C37A_.wvu.Rows" localSheetId="2" hidden="1">#REF!,#REF!</definedName>
    <definedName name="Z_A72D7F17_E843_45F5_A257_DC060914C37A_.wvu.Rows" hidden="1">#REF!,#REF!</definedName>
    <definedName name="Z_AC797E33_BB07_440F_920C_8A9426261027_.wvu.PrintArea" localSheetId="3" hidden="1">#REF!</definedName>
    <definedName name="Z_AC797E33_BB07_440F_920C_8A9426261027_.wvu.PrintArea" localSheetId="2" hidden="1">#REF!</definedName>
    <definedName name="Z_AC797E33_BB07_440F_920C_8A9426261027_.wvu.PrintArea" hidden="1">#REF!</definedName>
    <definedName name="Z_B01F82C8_E2BF_11D8_BD33_0000F8781956_.wvu.Cols" localSheetId="3" hidden="1">#REF!,#REF!,#REF!,#REF!,#REF!,#REF!,#REF!,#REF!,#REF!,#REF!,#REF!,#REF!,#REF!,#REF!</definedName>
    <definedName name="Z_B01F82C8_E2BF_11D8_BD33_0000F8781956_.wvu.Cols" localSheetId="2" hidden="1">#REF!,#REF!,#REF!,#REF!,#REF!,#REF!,#REF!,#REF!,#REF!,#REF!,#REF!,#REF!,#REF!,#REF!</definedName>
    <definedName name="Z_B01F82C8_E2BF_11D8_BD33_0000F8781956_.wvu.Cols" hidden="1">#REF!,#REF!,#REF!,#REF!,#REF!,#REF!,#REF!,#REF!,#REF!,#REF!,#REF!,#REF!,#REF!,#REF!</definedName>
    <definedName name="Z_B01F82C8_E2BF_11D8_BD33_0000F8781956_.wvu.PrintTitles" localSheetId="3" hidden="1">#REF!</definedName>
    <definedName name="Z_B01F82C8_E2BF_11D8_BD33_0000F8781956_.wvu.PrintTitles" localSheetId="2" hidden="1">#REF!</definedName>
    <definedName name="Z_B01F82C8_E2BF_11D8_BD33_0000F8781956_.wvu.PrintTitles" hidden="1">#REF!</definedName>
    <definedName name="Z_B1C6911B_1389_4D1E_B480_46B2A5907C37_.wvu.FilterData" localSheetId="3" hidden="1">#REF!</definedName>
    <definedName name="Z_B1C6911B_1389_4D1E_B480_46B2A5907C37_.wvu.FilterData" localSheetId="2" hidden="1">#REF!</definedName>
    <definedName name="Z_B1C6911B_1389_4D1E_B480_46B2A5907C37_.wvu.FilterData" hidden="1">#REF!</definedName>
    <definedName name="Z_B1C6911B_1389_4D1E_B480_46B2A5907C37_.wvu.PrintArea" localSheetId="3" hidden="1">#REF!</definedName>
    <definedName name="Z_B1C6911B_1389_4D1E_B480_46B2A5907C37_.wvu.PrintArea" localSheetId="2" hidden="1">#REF!</definedName>
    <definedName name="Z_B1C6911B_1389_4D1E_B480_46B2A5907C37_.wvu.PrintArea" hidden="1">#REF!</definedName>
    <definedName name="Z_B1C6911B_1389_4D1E_B480_46B2A5907C37_.wvu.Rows" localSheetId="3" hidden="1">#REF!,#REF!</definedName>
    <definedName name="Z_B1C6911B_1389_4D1E_B480_46B2A5907C37_.wvu.Rows" localSheetId="2" hidden="1">#REF!,#REF!</definedName>
    <definedName name="Z_B1C6911B_1389_4D1E_B480_46B2A5907C37_.wvu.Rows" hidden="1">#REF!,#REF!</definedName>
    <definedName name="Z_BD879655_49FA_40EC_B48C_A3116A0C7DFC_.wvu.PrintArea" localSheetId="3" hidden="1">#REF!</definedName>
    <definedName name="Z_BD879655_49FA_40EC_B48C_A3116A0C7DFC_.wvu.PrintArea" localSheetId="2" hidden="1">#REF!</definedName>
    <definedName name="Z_BD879655_49FA_40EC_B48C_A3116A0C7DFC_.wvu.PrintArea" hidden="1">#REF!</definedName>
    <definedName name="Z_C06073AE_7EF9_4843_A3E3_AB58B1214D42_.wvu.PrintArea" localSheetId="3" hidden="1">#REF!</definedName>
    <definedName name="Z_C06073AE_7EF9_4843_A3E3_AB58B1214D42_.wvu.PrintArea" localSheetId="2" hidden="1">#REF!</definedName>
    <definedName name="Z_C06073AE_7EF9_4843_A3E3_AB58B1214D42_.wvu.PrintArea" hidden="1">#REF!</definedName>
    <definedName name="Z_D205962A_A136_4D1E_8153_3458A266DBC1_.wvu.PrintArea" localSheetId="3" hidden="1">#REF!</definedName>
    <definedName name="Z_D205962A_A136_4D1E_8153_3458A266DBC1_.wvu.PrintArea" localSheetId="2" hidden="1">#REF!</definedName>
    <definedName name="Z_D205962A_A136_4D1E_8153_3458A266DBC1_.wvu.PrintArea" hidden="1">#REF!</definedName>
    <definedName name="Z_D4F8E9F6_5FCD_431C_A367_31DAEB399AF5_.wvu.FilterData" localSheetId="3" hidden="1">#REF!</definedName>
    <definedName name="Z_D4F8E9F6_5FCD_431C_A367_31DAEB399AF5_.wvu.FilterData" localSheetId="2" hidden="1">#REF!</definedName>
    <definedName name="Z_D4F8E9F6_5FCD_431C_A367_31DAEB399AF5_.wvu.FilterData" hidden="1">#REF!</definedName>
    <definedName name="Z_D851514D_BBEB_4B79_8707_98EE9C125F6D_.wvu.PrintArea" localSheetId="3" hidden="1">#REF!</definedName>
    <definedName name="Z_D851514D_BBEB_4B79_8707_98EE9C125F6D_.wvu.PrintArea" localSheetId="2" hidden="1">#REF!</definedName>
    <definedName name="Z_D851514D_BBEB_4B79_8707_98EE9C125F6D_.wvu.PrintArea" hidden="1">#REF!</definedName>
    <definedName name="Z_E1467D9E_08D8_4B26_A1A2_A7B2112B5B89_.wvu.PrintArea" localSheetId="3" hidden="1">#REF!</definedName>
    <definedName name="Z_E1467D9E_08D8_4B26_A1A2_A7B2112B5B89_.wvu.PrintArea" localSheetId="2" hidden="1">#REF!</definedName>
    <definedName name="Z_E1467D9E_08D8_4B26_A1A2_A7B2112B5B89_.wvu.PrintArea" hidden="1">#REF!</definedName>
    <definedName name="Z_EAC59BBB_1142_473E_AA30_776C99FD5953_.wvu.PrintArea" localSheetId="3" hidden="1">#REF!</definedName>
    <definedName name="Z_EAC59BBB_1142_473E_AA30_776C99FD5953_.wvu.PrintArea" localSheetId="2" hidden="1">#REF!</definedName>
    <definedName name="Z_EAC59BBB_1142_473E_AA30_776C99FD5953_.wvu.PrintArea" hidden="1">#REF!</definedName>
    <definedName name="Z_F93FC798_0AC9_4DC8_A37A_5AC4EB838A1D_.wvu.PrintArea" localSheetId="3" hidden="1">#REF!</definedName>
    <definedName name="Z_F93FC798_0AC9_4DC8_A37A_5AC4EB838A1D_.wvu.PrintArea" localSheetId="2" hidden="1">#REF!</definedName>
    <definedName name="Z_F93FC798_0AC9_4DC8_A37A_5AC4EB838A1D_.wvu.PrintArea" hidden="1">#REF!</definedName>
    <definedName name="za" localSheetId="3">{30,140,350,160,"",""}</definedName>
    <definedName name="za" localSheetId="2">{30,140,350,160,"",""}</definedName>
    <definedName name="za">{30,140,350,160,"",""}</definedName>
    <definedName name="ZaxVodaBox">#REF!</definedName>
    <definedName name="ZRATEINDC">#N/A</definedName>
    <definedName name="zx" localSheetId="3">{30,140,350,160,"",""}</definedName>
    <definedName name="zx" localSheetId="2">{30,140,350,160,"",""}</definedName>
    <definedName name="zx">{30,140,350,160,"",""}</definedName>
    <definedName name="zzz">#REF!</definedName>
    <definedName name="а" localSheetId="3">{30,140,350,160,"",""}</definedName>
    <definedName name="а" localSheetId="2">{30,140,350,160,"",""}</definedName>
    <definedName name="а">{30,140,350,160,"",""}</definedName>
    <definedName name="А1">#REF!</definedName>
    <definedName name="А10">#REF!</definedName>
    <definedName name="А12">#REF!</definedName>
    <definedName name="А15">#REF!</definedName>
    <definedName name="А17">#REF!</definedName>
    <definedName name="а209">#REF!</definedName>
    <definedName name="А6000000">#REF!</definedName>
    <definedName name="а65555">#REF!</definedName>
    <definedName name="А65656">#REF!</definedName>
    <definedName name="А7">#REF!</definedName>
    <definedName name="А9">#REF!</definedName>
    <definedName name="аа" localSheetId="3" hidden="1">#REF!</definedName>
    <definedName name="аа" localSheetId="2" hidden="1">#REF!</definedName>
    <definedName name="аа" hidden="1">#REF!</definedName>
    <definedName name="аа1">'[12]Зан-ть(р-ны)'!$5:$5</definedName>
    <definedName name="ааа">'[13]Фориш 2003'!$O$4</definedName>
    <definedName name="аааа" localSheetId="3">#REF!</definedName>
    <definedName name="аааа" localSheetId="2">#REF!</definedName>
    <definedName name="аааа">#REF!</definedName>
    <definedName name="ааааа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ааааа" localSheetId="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аааа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аааааа">#REF!</definedName>
    <definedName name="аааааааааааа">#REF!</definedName>
    <definedName name="ааааппримека">#N/A</definedName>
    <definedName name="ааав">#REF!</definedName>
    <definedName name="Аббаз">#REF!</definedName>
    <definedName name="абду">#REF!</definedName>
    <definedName name="ав">#REF!</definedName>
    <definedName name="аваав" localSheetId="3">{30,140,350,160,"",""}</definedName>
    <definedName name="аваав" localSheetId="2">{30,140,350,160,"",""}</definedName>
    <definedName name="аваав">{30,140,350,160,"",""}</definedName>
    <definedName name="ававпаррпор" localSheetId="3">{30,140,350,160,"",""}</definedName>
    <definedName name="ававпаррпор" localSheetId="2">{30,140,350,160,"",""}</definedName>
    <definedName name="ававпаррпор">{30,140,350,160,"",""}</definedName>
    <definedName name="авиви">#N/A</definedName>
    <definedName name="авипвапи">#N/A</definedName>
    <definedName name="авлб">#REF!</definedName>
    <definedName name="авыпмвмыв">#N/A</definedName>
    <definedName name="авьлолалоа" localSheetId="3">{30,140,350,160,"",""}</definedName>
    <definedName name="авьлолалоа" localSheetId="2">{30,140,350,160,"",""}</definedName>
    <definedName name="авьлолалоа">{30,140,350,160,"",""}</definedName>
    <definedName name="Ағапапкуё21ё2312" localSheetId="3" hidden="1">#REF!</definedName>
    <definedName name="Ағапапкуё21ё2312" localSheetId="2" hidden="1">#REF!</definedName>
    <definedName name="Ағапапкуё21ё2312" hidden="1">#REF!</definedName>
    <definedName name="Адил">#REF!</definedName>
    <definedName name="адр">"$A$3"</definedName>
    <definedName name="Адреслар">[14]База!$A$2:$A$16</definedName>
    <definedName name="Адхам" localSheetId="3">#REF!</definedName>
    <definedName name="Адхам" localSheetId="2">#REF!</definedName>
    <definedName name="Адхам">#REF!</definedName>
    <definedName name="АЕН" localSheetId="3">#REF!</definedName>
    <definedName name="АЕН" localSheetId="2">#REF!</definedName>
    <definedName name="АЕН">#REF!</definedName>
    <definedName name="аиа">#N/A</definedName>
    <definedName name="аипасп12" localSheetId="3">#REF!</definedName>
    <definedName name="аипасп12" localSheetId="2">#REF!</definedName>
    <definedName name="аипасп12">#REF!</definedName>
    <definedName name="аитпир">#N/A</definedName>
    <definedName name="АК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К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К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кадемик">#REF!</definedName>
    <definedName name="акмал" localSheetId="3">DATE([0]!yil,[0]!oy,1)</definedName>
    <definedName name="акмал" localSheetId="2">DATE([0]!yil,[0]!oy,1)</definedName>
    <definedName name="акмал">DATE([0]!yil,[0]!oy,1)</definedName>
    <definedName name="акциз" localSheetId="3">#REF!</definedName>
    <definedName name="акциз" localSheetId="2">#REF!</definedName>
    <definedName name="акциз">#REF!</definedName>
    <definedName name="алан" localSheetId="3">прилож3/1000</definedName>
    <definedName name="алан" localSheetId="1">прилож3/1000</definedName>
    <definedName name="алан" localSheetId="2">прилож3/1000</definedName>
    <definedName name="алан">прилож3/1000</definedName>
    <definedName name="Албина" localSheetId="3">#REF!</definedName>
    <definedName name="Албина" localSheetId="2">#REF!</definedName>
    <definedName name="Албина">#REF!</definedName>
    <definedName name="Албиничка" localSheetId="3">#REF!</definedName>
    <definedName name="Албиничка" localSheetId="2">#REF!</definedName>
    <definedName name="Албиничка">#REF!</definedName>
    <definedName name="алтбе" localSheetId="3">#REF!</definedName>
    <definedName name="алтбе" localSheetId="2">#REF!</definedName>
    <definedName name="алтбе">#REF!</definedName>
    <definedName name="Амударья">#REF!</definedName>
    <definedName name="ан" localSheetId="3">DATE([0]!yil,[0]!oy,1)</definedName>
    <definedName name="ан" localSheetId="2">DATE([0]!yil,[0]!oy,1)</definedName>
    <definedName name="ан">DATE([0]!yil,[0]!oy,1)</definedName>
    <definedName name="анвар" localSheetId="3">#REF!</definedName>
    <definedName name="анвар" localSheetId="2">#REF!</definedName>
    <definedName name="анвар">#REF!</definedName>
    <definedName name="Анд" localSheetId="3">TRUNC(([0]!oy-1)/3+1)</definedName>
    <definedName name="Анд" localSheetId="2">TRUNC(([0]!oy-1)/3+1)</definedName>
    <definedName name="Анд">TRUNC((oy-1)/3+1)</definedName>
    <definedName name="Анди" localSheetId="3">TRUNC(([0]!oy-1)/3+1)</definedName>
    <definedName name="Анди" localSheetId="2">TRUNC(([0]!oy-1)/3+1)</definedName>
    <definedName name="Анди">TRUNC((oy-1)/3+1)</definedName>
    <definedName name="Андижон" localSheetId="3">#REF!</definedName>
    <definedName name="Андижон" localSheetId="2">#REF!</definedName>
    <definedName name="Андижон">#REF!</definedName>
    <definedName name="аолпровор">#N/A</definedName>
    <definedName name="аолрб">#N/A</definedName>
    <definedName name="аопрот">#N/A</definedName>
    <definedName name="аос" localSheetId="3">#REF!</definedName>
    <definedName name="аос" localSheetId="2">#REF!</definedName>
    <definedName name="аос">#REF!</definedName>
    <definedName name="АП" localSheetId="3">#REF!</definedName>
    <definedName name="АП" localSheetId="2">#REF!</definedName>
    <definedName name="АП">#REF!</definedName>
    <definedName name="апа" localSheetId="3">#REF!</definedName>
    <definedName name="апа" localSheetId="2">#REF!</definedName>
    <definedName name="апа">#REF!</definedName>
    <definedName name="апавлпо" localSheetId="3">{30,140,350,160,"",""}</definedName>
    <definedName name="апавлпо" localSheetId="2">{30,140,350,160,"",""}</definedName>
    <definedName name="апавлпо">{30,140,350,160,"",""}</definedName>
    <definedName name="апаопм">#REF!</definedName>
    <definedName name="апаппв" localSheetId="3">{30,140,350,160,"",""}</definedName>
    <definedName name="апаппв" localSheetId="2">{30,140,350,160,"",""}</definedName>
    <definedName name="апаппв">{30,140,350,160,"",""}</definedName>
    <definedName name="апв">#N/A</definedName>
    <definedName name="апеоапраоне">#N/A</definedName>
    <definedName name="апорпол">#N/A</definedName>
    <definedName name="апп" localSheetId="3">{30,140,350,160,"",""}</definedName>
    <definedName name="апп" localSheetId="2">{30,140,350,160,"",""}</definedName>
    <definedName name="апп">{30,140,350,160,"",""}</definedName>
    <definedName name="апр" localSheetId="3">{30,140,350,160,"",""}</definedName>
    <definedName name="апр" localSheetId="2">{30,140,350,160,"",""}</definedName>
    <definedName name="апр">{30,140,350,160,"",""}</definedName>
    <definedName name="апрапр">#REF!</definedName>
    <definedName name="апрлролдол">#N/A</definedName>
    <definedName name="апрол">#REF!</definedName>
    <definedName name="апшгпол">#N/A</definedName>
    <definedName name="апшлгнлнг">#N/A</definedName>
    <definedName name="апшлнл">#N/A</definedName>
    <definedName name="апы">#N/A</definedName>
    <definedName name="арлогалгнг">#N/A</definedName>
    <definedName name="ародло.юлпд">#N/A</definedName>
    <definedName name="ас">#REF!</definedName>
    <definedName name="асеб">#REF!</definedName>
    <definedName name="асчапр" localSheetId="3">{30,140,350,160,"",""}</definedName>
    <definedName name="асчапр" localSheetId="2">{30,140,350,160,"",""}</definedName>
    <definedName name="асчапр">{30,140,350,160,"",""}</definedName>
    <definedName name="атранши">#REF!</definedName>
    <definedName name="АТЦ">#REF!</definedName>
    <definedName name="ахд">#REF!</definedName>
    <definedName name="Ахмад" localSheetId="3">{30,140,350,160,"",""}</definedName>
    <definedName name="Ахмад" localSheetId="2">{30,140,350,160,"",""}</definedName>
    <definedName name="Ахмад">{30,140,350,160,"",""}</definedName>
    <definedName name="Аҳрор" localSheetId="3" hidden="1">#REF!</definedName>
    <definedName name="Аҳрор" localSheetId="2" hidden="1">#REF!</definedName>
    <definedName name="Аҳрор" hidden="1">#REF!</definedName>
    <definedName name="аывап" localSheetId="3">{30,140,350,160,"",""}</definedName>
    <definedName name="аывап" localSheetId="2">{30,140,350,160,"",""}</definedName>
    <definedName name="аывап">{30,140,350,160,"",""}</definedName>
    <definedName name="аэксп">#REF!</definedName>
    <definedName name="б" localSheetId="3">{30,140,350,160,"",""}</definedName>
    <definedName name="б" localSheetId="2">{30,140,350,160,"",""}</definedName>
    <definedName name="б">{30,140,350,160,"",""}</definedName>
    <definedName name="баж.">#N/A</definedName>
    <definedName name="бажарилган">#REF!</definedName>
    <definedName name="База">#REF!</definedName>
    <definedName name="База__данных">#REF!</definedName>
    <definedName name="_xlnm.Database">#REF!</definedName>
    <definedName name="Баха">#REF!</definedName>
    <definedName name="Бахмал">#REF!</definedName>
    <definedName name="Бахриддин">#REF!</definedName>
    <definedName name="бахром" localSheetId="3">{30,140,350,160,"",""}</definedName>
    <definedName name="бахром" localSheetId="2">{30,140,350,160,"",""}</definedName>
    <definedName name="бахром">{30,140,350,160,"",""}</definedName>
    <definedName name="ббб">#REF!</definedName>
    <definedName name="бббб">#REF!</definedName>
    <definedName name="ббк">#REF!</definedName>
    <definedName name="беенок" localSheetId="3">{30,140,350,160,"",""}</definedName>
    <definedName name="беенок" localSheetId="2">{30,140,350,160,"",""}</definedName>
    <definedName name="беенок">{30,140,350,160,"",""}</definedName>
    <definedName name="безгпбезпдз">#N/A</definedName>
    <definedName name="Беруний">#REF!</definedName>
    <definedName name="бир">'[15]Ер Ресурс'!#REF!</definedName>
    <definedName name="БОГОТТУМАН" localSheetId="3">#REF!</definedName>
    <definedName name="БОГОТТУМАН" localSheetId="2">#REF!</definedName>
    <definedName name="БОГОТТУМАН">#REF!</definedName>
    <definedName name="Бустонлик_договор" localSheetId="3">#REF!</definedName>
    <definedName name="Бустонлик_договор" localSheetId="2">#REF!</definedName>
    <definedName name="Бустонлик_договор">#REF!</definedName>
    <definedName name="Бустонлик_семена" localSheetId="3">#REF!</definedName>
    <definedName name="Бустонлик_семена" localSheetId="2">#REF!</definedName>
    <definedName name="Бустонлик_семена">#REF!</definedName>
    <definedName name="Бух" localSheetId="3">TRUNC(([0]!oy-1)/3+1)</definedName>
    <definedName name="Бух" localSheetId="2">TRUNC(([0]!oy-1)/3+1)</definedName>
    <definedName name="Бух">TRUNC((oy-1)/3+1)</definedName>
    <definedName name="Бухоро" localSheetId="3">#REF!</definedName>
    <definedName name="Бухоро" localSheetId="2">#REF!</definedName>
    <definedName name="Бухоро">#REF!</definedName>
    <definedName name="бь" localSheetId="3">{30,140,350,160,"",""}</definedName>
    <definedName name="бь" localSheetId="2">{30,140,350,160,"",""}</definedName>
    <definedName name="бь">{30,140,350,160,"",""}</definedName>
    <definedName name="бю" localSheetId="3">{30,140,350,160,"",""}</definedName>
    <definedName name="бю" localSheetId="2">{30,140,350,160,"",""}</definedName>
    <definedName name="бю">{30,140,350,160,"",""}</definedName>
    <definedName name="бюджет">#REF!</definedName>
    <definedName name="в" localSheetId="3">{30,140,350,160,"",""}</definedName>
    <definedName name="в" localSheetId="2">{30,140,350,160,"",""}</definedName>
    <definedName name="в">{30,140,350,160,"",""}</definedName>
    <definedName name="В5">#REF!</definedName>
    <definedName name="ва">#REF!</definedName>
    <definedName name="вава" localSheetId="3" hidden="1">#REF!</definedName>
    <definedName name="вава" localSheetId="2" hidden="1">#REF!</definedName>
    <definedName name="вава" hidden="1">#REF!</definedName>
    <definedName name="вавав" localSheetId="3">{30,140,350,160,"",""}</definedName>
    <definedName name="вавав" localSheetId="2">{30,140,350,160,"",""}</definedName>
    <definedName name="вавав">{30,140,350,160,"",""}</definedName>
    <definedName name="вававав">#REF!</definedName>
    <definedName name="вавававвав" localSheetId="3">[0]!дел/1000</definedName>
    <definedName name="вавававвав" localSheetId="1">[0]!дел/1000</definedName>
    <definedName name="вавававвав" localSheetId="2">[0]!дел/1000</definedName>
    <definedName name="вавававвав">[0]!дел/1000</definedName>
    <definedName name="ваватири">#N/A</definedName>
    <definedName name="ваиттиваир">#N/A</definedName>
    <definedName name="валовая" localSheetId="3">#REF!</definedName>
    <definedName name="валовая" localSheetId="2">#REF!</definedName>
    <definedName name="валовая">#REF!</definedName>
    <definedName name="вап" localSheetId="3">#REF!</definedName>
    <definedName name="вап" localSheetId="2">#REF!</definedName>
    <definedName name="вап">#REF!</definedName>
    <definedName name="вапвапвапв" localSheetId="3">#REF!</definedName>
    <definedName name="вапвапвапв" localSheetId="2">#REF!</definedName>
    <definedName name="вапвапвапв">#REF!</definedName>
    <definedName name="вапр">#N/A</definedName>
    <definedName name="вапчвр">#REF!</definedName>
    <definedName name="вар">#REF!</definedName>
    <definedName name="ВАРВАРАВ">#REF!</definedName>
    <definedName name="Вариант_1">#REF!</definedName>
    <definedName name="Вариант_10">#REF!</definedName>
    <definedName name="Вариант_11">#REF!</definedName>
    <definedName name="Вариант_12">#REF!</definedName>
    <definedName name="Вариант_13">#REF!</definedName>
    <definedName name="Вариант_14">#REF!</definedName>
    <definedName name="Вариант_15">#REF!</definedName>
    <definedName name="Вариант_16">#REF!</definedName>
    <definedName name="Вариант_17">#REF!</definedName>
    <definedName name="Вариант_18">#REF!</definedName>
    <definedName name="Вариант_19">#REF!</definedName>
    <definedName name="Вариант_2">#REF!</definedName>
    <definedName name="Вариант_20">#REF!</definedName>
    <definedName name="Вариант_21">#REF!</definedName>
    <definedName name="Вариант_22">#REF!</definedName>
    <definedName name="Вариант_23">#REF!</definedName>
    <definedName name="Вариант_24">#REF!</definedName>
    <definedName name="Вариант_25">#REF!</definedName>
    <definedName name="Вариант_26">#REF!</definedName>
    <definedName name="Вариант_27">#REF!</definedName>
    <definedName name="Вариант_3">#REF!</definedName>
    <definedName name="Вариант_4">#REF!</definedName>
    <definedName name="Вариант_5">#REF!</definedName>
    <definedName name="Вариант_6">#REF!</definedName>
    <definedName name="Вариант_7">#REF!</definedName>
    <definedName name="Вариант_8">#REF!</definedName>
    <definedName name="Вариант_9">#REF!</definedName>
    <definedName name="вв">#REF!</definedName>
    <definedName name="вва" localSheetId="3">{30,140,350,160,"",""}</definedName>
    <definedName name="вва" localSheetId="2">{30,140,350,160,"",""}</definedName>
    <definedName name="вва">{30,140,350,160,"",""}</definedName>
    <definedName name="ввв" localSheetId="3">{30,140,350,160,"",""}</definedName>
    <definedName name="ввв" localSheetId="2">{30,140,350,160,"",""}</definedName>
    <definedName name="ввв">{30,140,350,160,"",""}</definedName>
    <definedName name="вввава">#REF!</definedName>
    <definedName name="вввв">#REF!</definedName>
    <definedName name="вввввв">#REF!</definedName>
    <definedName name="вегрроп">#N/A</definedName>
    <definedName name="Вилоят">#REF!</definedName>
    <definedName name="Вилоятлар">#REF!</definedName>
    <definedName name="вкрпрап">#N/A</definedName>
    <definedName name="вқв">#REF!</definedName>
    <definedName name="вқва">#REF!</definedName>
    <definedName name="вқввқа">#REF!</definedName>
    <definedName name="вқвқв">#REF!</definedName>
    <definedName name="вқомпаоқврмпаўқвлати">#REF!</definedName>
    <definedName name="вмм" localSheetId="3">{30,140,350,160,"",""}</definedName>
    <definedName name="вмм" localSheetId="2">{30,140,350,160,"",""}</definedName>
    <definedName name="вмм">{30,140,350,160,"",""}</definedName>
    <definedName name="вова">#REF!</definedName>
    <definedName name="воз">#REF!</definedName>
    <definedName name="врпороро">#REF!</definedName>
    <definedName name="всмвап" localSheetId="3">{30,140,350,160,"",""}</definedName>
    <definedName name="всмвап" localSheetId="2">{30,140,350,160,"",""}</definedName>
    <definedName name="всмвап">{30,140,350,160,"",""}</definedName>
    <definedName name="вууауава" localSheetId="3">{30,140,350,160,"",""}</definedName>
    <definedName name="вууауава" localSheetId="2">{30,140,350,160,"",""}</definedName>
    <definedName name="вууауава">{30,140,350,160,"",""}</definedName>
    <definedName name="вфвф">#REF!</definedName>
    <definedName name="вфыв" localSheetId="3">TRUNC(([0]!oy-1)/3+1)</definedName>
    <definedName name="вфыв" localSheetId="2">TRUNC(([0]!oy-1)/3+1)</definedName>
    <definedName name="вфыв">TRUNC(([0]!oy-1)/3+1)</definedName>
    <definedName name="вфывфыв" localSheetId="3">#REF!</definedName>
    <definedName name="вфывфыв" localSheetId="2">#REF!</definedName>
    <definedName name="вфывфыв">#REF!</definedName>
    <definedName name="вцка" localSheetId="3">#REF!</definedName>
    <definedName name="вцка" localSheetId="2">#REF!</definedName>
    <definedName name="вцка">#REF!</definedName>
    <definedName name="вы" localSheetId="3">{30,140,350,160,"",""}</definedName>
    <definedName name="вы" localSheetId="2">{30,140,350,160,"",""}</definedName>
    <definedName name="вы">{30,140,350,160,"",""}</definedName>
    <definedName name="выбыло">0</definedName>
    <definedName name="выв">#N/A</definedName>
    <definedName name="вывывыв" localSheetId="3">{30,140,350,160,"",""}</definedName>
    <definedName name="вывывыв" localSheetId="2">{30,140,350,160,"",""}</definedName>
    <definedName name="вывывыв">{30,140,350,160,"",""}</definedName>
    <definedName name="вывывывывыв">#REF!</definedName>
    <definedName name="вывывывывывыв">#REF!</definedName>
    <definedName name="вып">[16]режа!$A$1:$R$862</definedName>
    <definedName name="выпвпваып" localSheetId="3" hidden="1">#REF!</definedName>
    <definedName name="выпвпваып" localSheetId="2" hidden="1">#REF!</definedName>
    <definedName name="выпвпваып" hidden="1">#REF!</definedName>
    <definedName name="Выручка_Внутр" localSheetId="3">#REF!</definedName>
    <definedName name="Выручка_Внутр" localSheetId="2">#REF!</definedName>
    <definedName name="Выручка_Внутр">#REF!</definedName>
    <definedName name="Выручка_Эксп" localSheetId="3">#REF!</definedName>
    <definedName name="Выручка_Эксп" localSheetId="2">#REF!</definedName>
    <definedName name="Выручка_Эксп">#REF!</definedName>
    <definedName name="г" localSheetId="3">{30,140,350,160,"",""}</definedName>
    <definedName name="г" localSheetId="2">{30,140,350,160,"",""}</definedName>
    <definedName name="г">{30,140,350,160,"",""}</definedName>
    <definedName name="гажк">#REF!</definedName>
    <definedName name="газ">#REF!</definedName>
    <definedName name="Газв">#REF!</definedName>
    <definedName name="газконденсат">#REF!</definedName>
    <definedName name="галла_нархи">'[17]Фориш 2003'!$O$4</definedName>
    <definedName name="галлаааа">'[18]Фориш 2003'!$O$4</definedName>
    <definedName name="гг">#N/A</definedName>
    <definedName name="ггг">#REF!</definedName>
    <definedName name="ггггг">#REF!</definedName>
    <definedName name="гип">#REF!</definedName>
    <definedName name="гн" localSheetId="3">{30,140,350,160,"",""}</definedName>
    <definedName name="гн" localSheetId="2">{30,140,350,160,"",""}</definedName>
    <definedName name="гн">{30,140,350,160,"",""}</definedName>
    <definedName name="гне" localSheetId="3">{30,140,350,160,"",""}</definedName>
    <definedName name="гне" localSheetId="2">{30,140,350,160,"",""}</definedName>
    <definedName name="гне">{30,140,350,160,"",""}</definedName>
    <definedName name="гншлно">#N/A</definedName>
    <definedName name="гншщг">#N/A</definedName>
    <definedName name="го">#REF!</definedName>
    <definedName name="год">'[19]Зан-ть(р-ны)'!$5:$5</definedName>
    <definedName name="Год_эск" localSheetId="3">#REF!</definedName>
    <definedName name="Год_эск" localSheetId="2">#REF!</definedName>
    <definedName name="Год_эск">#REF!</definedName>
    <definedName name="Голышев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Голышев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Голышев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Голышев2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Голышев2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Голышев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город">#REF!</definedName>
    <definedName name="гр">#REF!</definedName>
    <definedName name="гуза" localSheetId="3">{30,140,350,160,"",""}</definedName>
    <definedName name="гуза" localSheetId="2">{30,140,350,160,"",""}</definedName>
    <definedName name="гуза">{30,140,350,160,"",""}</definedName>
    <definedName name="Гулистон">#REF!</definedName>
    <definedName name="ГУРЛАНТУМАН">#REF!</definedName>
    <definedName name="гшаорл">#N/A</definedName>
    <definedName name="гшдгшд">#N/A</definedName>
    <definedName name="гшеашп">#N/A</definedName>
    <definedName name="гшенгкг">#N/A</definedName>
    <definedName name="гшзлдж">#N/A</definedName>
    <definedName name="гшзлод">#N/A</definedName>
    <definedName name="гшлго">#N/A</definedName>
    <definedName name="гшлдод">#N/A</definedName>
    <definedName name="гшлпло">#N/A</definedName>
    <definedName name="гшлрлдр">#N/A</definedName>
    <definedName name="гшщзгщ">#N/A</definedName>
    <definedName name="гщлгл">#N/A</definedName>
    <definedName name="д">#REF!</definedName>
    <definedName name="д_вл">#REF!</definedName>
    <definedName name="д5">#N/A</definedName>
    <definedName name="да" localSheetId="3">{30,140,350,160,"",""}</definedName>
    <definedName name="да" localSheetId="2">{30,140,350,160,"",""}</definedName>
    <definedName name="да">{30,140,350,160,"",""}</definedName>
    <definedName name="Дата">#REF!</definedName>
    <definedName name="ддд">#REF!</definedName>
    <definedName name="дддд" localSheetId="3">TRUNC(([0]!oy-1)/3+1)</definedName>
    <definedName name="дддд" localSheetId="2">TRUNC(([0]!oy-1)/3+1)</definedName>
    <definedName name="дддд">TRUNC((oy-1)/3+1)</definedName>
    <definedName name="ддддд" localSheetId="3" hidden="1">#REF!,#REF!,#REF!,#REF!</definedName>
    <definedName name="ддддд" localSheetId="2" hidden="1">#REF!,#REF!,#REF!,#REF!</definedName>
    <definedName name="ддддд" hidden="1">#REF!,#REF!,#REF!,#REF!</definedName>
    <definedName name="ддждлдж">#N/A</definedName>
    <definedName name="дебит" localSheetId="3">#REF!</definedName>
    <definedName name="дебит" localSheetId="2">#REF!</definedName>
    <definedName name="дебит">#REF!</definedName>
    <definedName name="действующий" localSheetId="3">#REF!</definedName>
    <definedName name="действующий" localSheetId="2">#REF!</definedName>
    <definedName name="действующий">#REF!</definedName>
    <definedName name="Действующий_1">#N/A</definedName>
    <definedName name="действующий_2">#N/A</definedName>
    <definedName name="Действующий_3">#N/A</definedName>
    <definedName name="Действующий_4">#N/A</definedName>
    <definedName name="денги" localSheetId="3">#REF!</definedName>
    <definedName name="денги" localSheetId="2">#REF!</definedName>
    <definedName name="денги">#REF!</definedName>
    <definedName name="дехконобод" localSheetId="3" hidden="1">{#N/A,#N/A,FALSE,"BODY"}</definedName>
    <definedName name="дехконобод" localSheetId="2" hidden="1">{#N/A,#N/A,FALSE,"BODY"}</definedName>
    <definedName name="дехконобод" hidden="1">{#N/A,#N/A,FALSE,"BODY"}</definedName>
    <definedName name="дзку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дзку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дзку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диап">#REF!</definedName>
    <definedName name="диёр" localSheetId="3">{30,140,350,160,"",""}</definedName>
    <definedName name="диёр" localSheetId="2">{30,140,350,160,"",""}</definedName>
    <definedName name="диёр">{30,140,350,160,"",""}</definedName>
    <definedName name="дикрет">#REF!</definedName>
    <definedName name="дина">#REF!</definedName>
    <definedName name="Дирекция">#REF!</definedName>
    <definedName name="дИРЕКЦИЯ_ПО_СТР_ВУ_РЕГ.ВОДОПРОВОДОВ">#REF!</definedName>
    <definedName name="дк">#REF!</definedName>
    <definedName name="длджлотд">#REF!</definedName>
    <definedName name="длдпржпрдоьж">#REF!</definedName>
    <definedName name="дло">#REF!</definedName>
    <definedName name="длоолл30">#N/A</definedName>
    <definedName name="длорлдорлгнлг">#REF!</definedName>
    <definedName name="днгшшен">#N/A</definedName>
    <definedName name="долг">#REF!</definedName>
    <definedName name="доллар">[20]c!$C$1</definedName>
    <definedName name="Дох" localSheetId="3">#REF!</definedName>
    <definedName name="Дох" localSheetId="2">#REF!</definedName>
    <definedName name="Дох">#REF!</definedName>
    <definedName name="дтр" localSheetId="3">#REF!</definedName>
    <definedName name="дтр" localSheetId="2">#REF!</definedName>
    <definedName name="дтр">#REF!</definedName>
    <definedName name="дустл" localSheetId="3">{30,140,350,160,"",""}</definedName>
    <definedName name="дустл" localSheetId="2">{30,140,350,160,"",""}</definedName>
    <definedName name="дустл">{30,140,350,160,"",""}</definedName>
    <definedName name="е">#N/A</definedName>
    <definedName name="ё" localSheetId="3">{30,140,350,160,"",""}</definedName>
    <definedName name="ё" localSheetId="2">{30,140,350,160,"",""}</definedName>
    <definedName name="ё">{30,140,350,160,"",""}</definedName>
    <definedName name="еаншпроо">#N/A</definedName>
    <definedName name="ЁГ" localSheetId="3">TRUNC(([0]!oy-1)/3+1)</definedName>
    <definedName name="ЁГ" localSheetId="2">TRUNC(([0]!oy-1)/3+1)</definedName>
    <definedName name="ЁГ">TRUNC(([0]!oy-1)/3+1)</definedName>
    <definedName name="ёё" localSheetId="3" hidden="1">#REF!</definedName>
    <definedName name="ёё" localSheetId="2" hidden="1">#REF!</definedName>
    <definedName name="ёё" hidden="1">#REF!</definedName>
    <definedName name="еее" localSheetId="3">#REF!</definedName>
    <definedName name="еее" localSheetId="2">#REF!</definedName>
    <definedName name="еее">#REF!</definedName>
    <definedName name="ёёё">#N/A</definedName>
    <definedName name="ек" localSheetId="3">{30,140,350,160,"",""}</definedName>
    <definedName name="ек" localSheetId="2">{30,140,350,160,"",""}</definedName>
    <definedName name="ек">{30,140,350,160,"",""}</definedName>
    <definedName name="еке" localSheetId="3">{30,140,350,160,"",""}</definedName>
    <definedName name="еке" localSheetId="2">{30,140,350,160,"",""}</definedName>
    <definedName name="еке">{30,140,350,160,"",""}</definedName>
    <definedName name="емм">#REF!</definedName>
    <definedName name="ен" localSheetId="3">{30,140,350,160,"",""}</definedName>
    <definedName name="ен" localSheetId="2">{30,140,350,160,"",""}</definedName>
    <definedName name="ен">{30,140,350,160,"",""}</definedName>
    <definedName name="енгео">#N/A</definedName>
    <definedName name="енгкен">#N/A</definedName>
    <definedName name="енгншлпрд">#N/A</definedName>
    <definedName name="енгоелорл">#N/A</definedName>
    <definedName name="енгоошен">#N/A</definedName>
    <definedName name="енгопро">#N/A</definedName>
    <definedName name="енгопроапеол">#N/A</definedName>
    <definedName name="енгшно">#N/A</definedName>
    <definedName name="енгшпроп">#N/A</definedName>
    <definedName name="енгшшлрл">#N/A</definedName>
    <definedName name="енен">#N/A</definedName>
    <definedName name="енолроо">#N/A</definedName>
    <definedName name="енопаолол">#N/A</definedName>
    <definedName name="енопрлол">#N/A</definedName>
    <definedName name="енр" localSheetId="3" hidden="1">#REF!</definedName>
    <definedName name="енр" localSheetId="2" hidden="1">#REF!</definedName>
    <definedName name="енр" hidden="1">#REF!</definedName>
    <definedName name="еншгл">#N/A</definedName>
    <definedName name="еншнглрол">#N/A</definedName>
    <definedName name="еншолодл">#N/A</definedName>
    <definedName name="еоуено">#N/A</definedName>
    <definedName name="еркер">#N/A</definedName>
    <definedName name="ешггкв">#N/A</definedName>
    <definedName name="ешгщшщ">#N/A</definedName>
    <definedName name="ешегкег">#N/A</definedName>
    <definedName name="ж">#N/A</definedName>
    <definedName name="жалаб">#REF!</definedName>
    <definedName name="жами">#REF!</definedName>
    <definedName name="жами_1">#REF!</definedName>
    <definedName name="жамол">#REF!</definedName>
    <definedName name="жд">#REF!</definedName>
    <definedName name="ждл">#REF!</definedName>
    <definedName name="ЖДЦ">#REF!</definedName>
    <definedName name="жжж">#REF!</definedName>
    <definedName name="жжжжжжж" localSheetId="3" hidden="1">#REF!</definedName>
    <definedName name="жжжжжжж" localSheetId="2" hidden="1">#REF!</definedName>
    <definedName name="жжжжжжж" hidden="1">#REF!</definedName>
    <definedName name="жиз">#REF!</definedName>
    <definedName name="Жиззах" localSheetId="3">{30,140,350,160,"",""}</definedName>
    <definedName name="Жиззах" localSheetId="2">{30,140,350,160,"",""}</definedName>
    <definedName name="Жиззах">{30,140,350,160,"",""}</definedName>
    <definedName name="жиззсвод">#REF!</definedName>
    <definedName name="жихоз">#REF!</definedName>
    <definedName name="жл">#REF!</definedName>
    <definedName name="жура">#REF!</definedName>
    <definedName name="з">#REF!</definedName>
    <definedName name="завершен_05">#REF!</definedName>
    <definedName name="_xlnm.Print_Titles">#REF!</definedName>
    <definedName name="Закрытый359" localSheetId="3">#REF!</definedName>
    <definedName name="Закрытый359" localSheetId="2">#REF!</definedName>
    <definedName name="Закрытый359">#REF!</definedName>
    <definedName name="зал" localSheetId="3">{30,140,350,160,"",""}</definedName>
    <definedName name="зал" localSheetId="2">{30,140,350,160,"",""}</definedName>
    <definedName name="зал">{30,140,350,160,"",""}</definedName>
    <definedName name="Запрос1">#REF!</definedName>
    <definedName name="Зарплата_1">#REF!</definedName>
    <definedName name="Зарплата_2">#REF!</definedName>
    <definedName name="зафар" localSheetId="3">{30,140,350,160,"",""}</definedName>
    <definedName name="зафар" localSheetId="2">{30,140,350,160,"",""}</definedName>
    <definedName name="зафар">{30,140,350,160,"",""}</definedName>
    <definedName name="зд" localSheetId="3">#REF!,#REF!,#REF!</definedName>
    <definedName name="зд" localSheetId="2">#REF!,#REF!,#REF!</definedName>
    <definedName name="зд">#REF!,#REF!,#REF!</definedName>
    <definedName name="земельный" localSheetId="3" hidden="1">[21]фев!#REF!</definedName>
    <definedName name="земельный" localSheetId="2" hidden="1">[21]фев!#REF!</definedName>
    <definedName name="земельный" hidden="1">[21]фев!#REF!</definedName>
    <definedName name="зж" localSheetId="3">{30,140,350,160,"",""}</definedName>
    <definedName name="зж" localSheetId="2">{30,140,350,160,"",""}</definedName>
    <definedName name="зж">{30,140,350,160,"",""}</definedName>
    <definedName name="зол">[22]Input3!$C$9</definedName>
    <definedName name="зоо" localSheetId="3">#REF!</definedName>
    <definedName name="зоо" localSheetId="2">#REF!</definedName>
    <definedName name="зоо">#REF!</definedName>
    <definedName name="зщ" localSheetId="3">{30,140,350,160,"",""}</definedName>
    <definedName name="зщ" localSheetId="2">{30,140,350,160,"",""}</definedName>
    <definedName name="зщ">{30,140,350,160,"",""}</definedName>
    <definedName name="и">#REF!</definedName>
    <definedName name="идёт" localSheetId="3">#REF!</definedName>
    <definedName name="идёт" localSheetId="2">#REF!</definedName>
    <definedName name="идёт">#REF!</definedName>
    <definedName name="иепр" localSheetId="3">#REF!</definedName>
    <definedName name="иепр" localSheetId="2">#REF!</definedName>
    <definedName name="иепр">#REF!</definedName>
    <definedName name="избос">#REF!</definedName>
    <definedName name="ИЗВЛЕЧЕНИЕ_ИМ">#REF!</definedName>
    <definedName name="_xlnm.Extract">#REF!</definedName>
    <definedName name="Изм_выручки">#REF!</definedName>
    <definedName name="Изм_затрат">#REF!</definedName>
    <definedName name="Изм_Кап">#REF!</definedName>
    <definedName name="ИЗН">460</definedName>
    <definedName name="износом">43508</definedName>
    <definedName name="иии" localSheetId="3">#REF!</definedName>
    <definedName name="иии" localSheetId="2">#REF!</definedName>
    <definedName name="иии">#REF!</definedName>
    <definedName name="ииии" localSheetId="3">{30,140,350,160,"",""}</definedName>
    <definedName name="ииии" localSheetId="2">{30,140,350,160,"",""}</definedName>
    <definedName name="ииии">{30,140,350,160,"",""}</definedName>
    <definedName name="иииииитт" localSheetId="3">{30,140,350,160,"",""}</definedName>
    <definedName name="иииииитт" localSheetId="2">{30,140,350,160,"",""}</definedName>
    <definedName name="иииииитт">{30,140,350,160,"",""}</definedName>
    <definedName name="икки">'[15]Ер Ресурс'!#REF!</definedName>
    <definedName name="ил" localSheetId="3">#REF!</definedName>
    <definedName name="ил" localSheetId="2">#REF!</definedName>
    <definedName name="ил">#REF!</definedName>
    <definedName name="илрлгрлш" localSheetId="3">#REF!</definedName>
    <definedName name="илрлгрлш" localSheetId="2">#REF!</definedName>
    <definedName name="илрлгрлш">#REF!</definedName>
    <definedName name="илхом" localSheetId="3">#REF!</definedName>
    <definedName name="илхом" localSheetId="2">#REF!</definedName>
    <definedName name="илхом">#REF!</definedName>
    <definedName name="ИЛЬЯС">#REF!</definedName>
    <definedName name="им">#N/A</definedName>
    <definedName name="имиттампа" localSheetId="3">{30,140,350,160,"",""}</definedName>
    <definedName name="имиттампа" localSheetId="2">{30,140,350,160,"",""}</definedName>
    <definedName name="имиттампа">{30,140,350,160,"",""}</definedName>
    <definedName name="имп">#REF!</definedName>
    <definedName name="импорт">#REF!</definedName>
    <definedName name="импорт222">#REF!</definedName>
    <definedName name="имспрп" localSheetId="3">{30,140,350,160,"",""}</definedName>
    <definedName name="имспрп" localSheetId="2">{30,140,350,160,"",""}</definedName>
    <definedName name="имспрп">{30,140,350,160,"",""}</definedName>
    <definedName name="имтим">#N/A</definedName>
    <definedName name="имывяол" localSheetId="3">{30,140,350,160,"",""}</definedName>
    <definedName name="имывяол" localSheetId="2">{30,140,350,160,"",""}</definedName>
    <definedName name="имывяол">{30,140,350,160,"",""}</definedName>
    <definedName name="имыясм" localSheetId="3">{30,140,350,160,"",""}</definedName>
    <definedName name="имыясм" localSheetId="2">{30,140,350,160,"",""}</definedName>
    <definedName name="имыясм">{30,140,350,160,"",""}</definedName>
    <definedName name="ин">#REF!</definedName>
    <definedName name="инвестиция">#REF!</definedName>
    <definedName name="инкасса" localSheetId="3">{30,140,350,160,"",""}</definedName>
    <definedName name="инкасса" localSheetId="2">{30,140,350,160,"",""}</definedName>
    <definedName name="инкасса">{30,140,350,160,"",""}</definedName>
    <definedName name="ип">#N/A</definedName>
    <definedName name="ипак">#N/A</definedName>
    <definedName name="ипр" localSheetId="3">{30,140,350,160,"",""}</definedName>
    <definedName name="ипр" localSheetId="2">{30,140,350,160,"",""}</definedName>
    <definedName name="ипр">{30,140,350,160,"",""}</definedName>
    <definedName name="ипрол" localSheetId="3" hidden="1">#REF!</definedName>
    <definedName name="ипрол" localSheetId="2" hidden="1">#REF!</definedName>
    <definedName name="ипрол" hidden="1">#REF!</definedName>
    <definedName name="ислом" localSheetId="3">{30,140,350,160,"",""}</definedName>
    <definedName name="ислом" localSheetId="2">{30,140,350,160,"",""}</definedName>
    <definedName name="ислом">{30,140,350,160,"",""}</definedName>
    <definedName name="исм" localSheetId="3">{30,140,350,160,"",""}</definedName>
    <definedName name="исм" localSheetId="2">{30,140,350,160,"",""}</definedName>
    <definedName name="исм">{30,140,350,160,"",""}</definedName>
    <definedName name="итог">#N/A</definedName>
    <definedName name="итог1" localSheetId="3">дел/1000</definedName>
    <definedName name="итог1" localSheetId="1">дел/1000</definedName>
    <definedName name="итог1" localSheetId="2">дел/1000</definedName>
    <definedName name="итог1">дел/1000</definedName>
    <definedName name="итог2" localSheetId="3">дел/1000</definedName>
    <definedName name="итог2" localSheetId="1">дел/1000</definedName>
    <definedName name="итог2" localSheetId="2">дел/1000</definedName>
    <definedName name="итог2">дел/1000</definedName>
    <definedName name="Итого" localSheetId="3">дел/1000</definedName>
    <definedName name="Итого" localSheetId="1">дел/1000</definedName>
    <definedName name="Итого" localSheetId="2">дел/1000</definedName>
    <definedName name="Итого">дел/1000</definedName>
    <definedName name="Иш" localSheetId="3">#REF!</definedName>
    <definedName name="Иш" localSheetId="2">#REF!</definedName>
    <definedName name="Иш">#REF!</definedName>
    <definedName name="й">#N/A</definedName>
    <definedName name="йй" localSheetId="3">#REF!</definedName>
    <definedName name="йй" localSheetId="2">#REF!</definedName>
    <definedName name="йй">#REF!</definedName>
    <definedName name="ййй" localSheetId="3">#REF!</definedName>
    <definedName name="ййй" localSheetId="2">#REF!</definedName>
    <definedName name="ййй">#REF!</definedName>
    <definedName name="ЙЙЙЙ" localSheetId="3" hidden="1">#REF!</definedName>
    <definedName name="ЙЙЙЙ" localSheetId="2" hidden="1">#REF!</definedName>
    <definedName name="ЙЙЙЙ" hidden="1">#REF!</definedName>
    <definedName name="ййййййййййййййййййй" localSheetId="3">TRUNC(([0]!oy-1)/3+1)</definedName>
    <definedName name="ййййййййййййййййййй" localSheetId="2">TRUNC(([0]!oy-1)/3+1)</definedName>
    <definedName name="ййййййййййййййййййй">TRUNC((oy-1)/3+1)</definedName>
    <definedName name="йййййййййййййййййййййййй" localSheetId="3">TRUNC(([0]!oy-1)/3+1)</definedName>
    <definedName name="йййййййййййййййййййййййй" localSheetId="2">TRUNC(([0]!oy-1)/3+1)</definedName>
    <definedName name="йййййййййййййййййййййййй">TRUNC((oy-1)/3+1)</definedName>
    <definedName name="ййцйцйцйцйц" localSheetId="3" hidden="1">#REF!</definedName>
    <definedName name="ййцйцйцйцйц" localSheetId="2" hidden="1">#REF!</definedName>
    <definedName name="ййцйцйцйцйц" hidden="1">#REF!</definedName>
    <definedName name="Йуклама" localSheetId="3">{30,140,350,160,"",""}</definedName>
    <definedName name="Йуклама" localSheetId="2">{30,140,350,160,"",""}</definedName>
    <definedName name="Йуклама">{30,140,350,160,"",""}</definedName>
    <definedName name="йфя">#REF!</definedName>
    <definedName name="йц" localSheetId="3">{30,140,350,160,"",""}</definedName>
    <definedName name="йц" localSheetId="2">{30,140,350,160,"",""}</definedName>
    <definedName name="йц">{30,140,350,160,"",""}</definedName>
    <definedName name="к">#N/A</definedName>
    <definedName name="К.рем" localSheetId="3">#REF!</definedName>
    <definedName name="К.рем" localSheetId="2">#REF!</definedName>
    <definedName name="К.рем">#REF!</definedName>
    <definedName name="к_с3" localSheetId="3">#REF!</definedName>
    <definedName name="к_с3" localSheetId="2">#REF!</definedName>
    <definedName name="к_с3">#REF!</definedName>
    <definedName name="к_с4" localSheetId="3">#REF!</definedName>
    <definedName name="к_с4" localSheetId="2">#REF!</definedName>
    <definedName name="к_с4">#REF!</definedName>
    <definedName name="к_с5">#REF!</definedName>
    <definedName name="к_с6">#REF!</definedName>
    <definedName name="к_с7">#REF!</definedName>
    <definedName name="к_с8">#REF!</definedName>
    <definedName name="к1">#REF!</definedName>
    <definedName name="к2">#REF!</definedName>
    <definedName name="к3">#REF!</definedName>
    <definedName name="к3_А">#REF!</definedName>
    <definedName name="к3_М">#REF!</definedName>
    <definedName name="к3_У">#REF!</definedName>
    <definedName name="к3_Ш">#REF!</definedName>
    <definedName name="к4">#REF!</definedName>
    <definedName name="к4_А">#REF!</definedName>
    <definedName name="к4_М">#REF!</definedName>
    <definedName name="к4_У">#REF!</definedName>
    <definedName name="к4_Ш">#REF!</definedName>
    <definedName name="к5">#REF!</definedName>
    <definedName name="к5_Ш">#REF!</definedName>
    <definedName name="к6">#REF!</definedName>
    <definedName name="к7">#REF!</definedName>
    <definedName name="к8">#REF!</definedName>
    <definedName name="ка123">#REF!</definedName>
    <definedName name="кан">#REF!</definedName>
    <definedName name="КАР">#REF!</definedName>
    <definedName name="Карбамид" localSheetId="3" hidden="1">{"'Monthly 1997'!$A$3:$S$89"}</definedName>
    <definedName name="Карбамид" localSheetId="2" hidden="1">{"'Monthly 1997'!$A$3:$S$89"}</definedName>
    <definedName name="Карбамид" hidden="1">{"'Monthly 1997'!$A$3:$S$89"}</definedName>
    <definedName name="карз">#REF!</definedName>
    <definedName name="кас">#REF!</definedName>
    <definedName name="каф">#REF!</definedName>
    <definedName name="кахрамон">#REF!</definedName>
    <definedName name="Кахрамон_1">#REF!</definedName>
    <definedName name="Кахрамон_2">#N/A</definedName>
    <definedName name="Кахрамон_22">#N/A</definedName>
    <definedName name="Кахрамон_23">#N/A</definedName>
    <definedName name="кацуац" localSheetId="3">{30,140,350,160,"",""}</definedName>
    <definedName name="кацуац" localSheetId="2">{30,140,350,160,"",""}</definedName>
    <definedName name="кацуац">{30,140,350,160,"",""}</definedName>
    <definedName name="каш">#REF!</definedName>
    <definedName name="Кашк" localSheetId="3">TRUNC(([0]!oy-1)/3+1)</definedName>
    <definedName name="Кашк" localSheetId="2">TRUNC(([0]!oy-1)/3+1)</definedName>
    <definedName name="Кашк">TRUNC((oy-1)/3+1)</definedName>
    <definedName name="кашка" localSheetId="3">#REF!</definedName>
    <definedName name="кашка" localSheetId="2">#REF!</definedName>
    <definedName name="кашка">#REF!</definedName>
    <definedName name="Кашкадарё" localSheetId="3">#REF!</definedName>
    <definedName name="Кашкадарё" localSheetId="2">#REF!</definedName>
    <definedName name="Кашкадарё">#REF!</definedName>
    <definedName name="кв">'[19]Зан-ть(р-ны)'!$5:$5</definedName>
    <definedName name="квар" localSheetId="3">#REF!</definedName>
    <definedName name="квар" localSheetId="2">#REF!</definedName>
    <definedName name="квар">#REF!</definedName>
    <definedName name="кгшн">#N/A</definedName>
    <definedName name="кгшншг">#N/A</definedName>
    <definedName name="ке" localSheetId="3">{30,140,350,160,"",""}</definedName>
    <definedName name="ке" localSheetId="2">{30,140,350,160,"",""}</definedName>
    <definedName name="ке">{30,140,350,160,"",""}</definedName>
    <definedName name="кеглоь">#N/A</definedName>
    <definedName name="кегнг">#N/A</definedName>
    <definedName name="кейс">#REF!</definedName>
    <definedName name="кекен">#N/A</definedName>
    <definedName name="келес">#REF!</definedName>
    <definedName name="кен" localSheetId="3">{30,140,350,160,"",""}</definedName>
    <definedName name="кен" localSheetId="2">{30,140,350,160,"",""}</definedName>
    <definedName name="кен">{30,140,350,160,"",""}</definedName>
    <definedName name="кенпа">#N/A</definedName>
    <definedName name="кз">#REF!</definedName>
    <definedName name="КИП">#REF!</definedName>
    <definedName name="кис">#REF!</definedName>
    <definedName name="кк" localSheetId="3">{30,140,350,160,"",""}</definedName>
    <definedName name="кк" localSheetId="2">{30,140,350,160,"",""}</definedName>
    <definedName name="кк">{30,140,350,160,"",""}</definedName>
    <definedName name="ККан">#REF!</definedName>
    <definedName name="ккк">#REF!</definedName>
    <definedName name="км">#REF!</definedName>
    <definedName name="книга10" localSheetId="3">DATE([0]!yil,[0]!oy,1)</definedName>
    <definedName name="книга10" localSheetId="2">DATE([0]!yil,[0]!oy,1)</definedName>
    <definedName name="книга10">DATE([0]!yil,[0]!oy,1)</definedName>
    <definedName name="кнс" localSheetId="3">#REF!</definedName>
    <definedName name="кнс" localSheetId="2">#REF!</definedName>
    <definedName name="кнс">#REF!</definedName>
    <definedName name="ко1" localSheetId="3">#REF!</definedName>
    <definedName name="ко1" localSheetId="2">#REF!</definedName>
    <definedName name="ко1">#REF!</definedName>
    <definedName name="ко2" localSheetId="3">#REF!</definedName>
    <definedName name="ко2" localSheetId="2">#REF!</definedName>
    <definedName name="ко2">#REF!</definedName>
    <definedName name="ко3">#REF!</definedName>
    <definedName name="ко4">#REF!</definedName>
    <definedName name="ко5">#REF!</definedName>
    <definedName name="ко6">#REF!</definedName>
    <definedName name="ко7">#REF!</definedName>
    <definedName name="ко8">#REF!</definedName>
    <definedName name="Кодир">#REF!</definedName>
    <definedName name="Кол2010">#REF!</definedName>
    <definedName name="колич_выплат_1">#REF!</definedName>
    <definedName name="колич_выплат_2">#REF!</definedName>
    <definedName name="Комхоз">#REF!</definedName>
    <definedName name="константы" localSheetId="3">#REF!,#REF!,#REF!,#REF!,#REF!,#REF!,#REF!,#REF!,#REF!</definedName>
    <definedName name="константы" localSheetId="2">#REF!,#REF!,#REF!,#REF!,#REF!,#REF!,#REF!,#REF!,#REF!</definedName>
    <definedName name="константы">#REF!,#REF!,#REF!,#REF!,#REF!,#REF!,#REF!,#REF!,#REF!</definedName>
    <definedName name="копия" localSheetId="3">#REF!</definedName>
    <definedName name="копия" localSheetId="2">#REF!</definedName>
    <definedName name="копия">#REF!</definedName>
    <definedName name="Кораколпок" localSheetId="3">#REF!</definedName>
    <definedName name="Кораколпок" localSheetId="2">#REF!</definedName>
    <definedName name="Кораколпок">#REF!</definedName>
    <definedName name="коха" localSheetId="3">#REF!</definedName>
    <definedName name="коха" localSheetId="2">#REF!</definedName>
    <definedName name="коха">#REF!</definedName>
    <definedName name="кп">#REF!</definedName>
    <definedName name="кр">#REF!</definedName>
    <definedName name="крат">#REF!</definedName>
    <definedName name="кре">#N/A</definedName>
    <definedName name="кред">#REF!</definedName>
    <definedName name="кредит" localSheetId="3">DATE([0]!yil,[0]!oy,1)</definedName>
    <definedName name="кредит" localSheetId="2">DATE([0]!yil,[0]!oy,1)</definedName>
    <definedName name="кредит">DATE(yil,oy,1)</definedName>
    <definedName name="Кредит2">#N/A</definedName>
    <definedName name="_xlnm.Criteria" localSheetId="3">#REF!</definedName>
    <definedName name="_xlnm.Criteria" localSheetId="2">#REF!</definedName>
    <definedName name="_xlnm.Criteria">#REF!</definedName>
    <definedName name="ку" localSheetId="3">{30,140,350,160,"",""}</definedName>
    <definedName name="ку" localSheetId="2">{30,140,350,160,"",""}</definedName>
    <definedName name="ку">{30,140,350,160,"",""}</definedName>
    <definedName name="Куйичирчик_договор">#REF!</definedName>
    <definedName name="Куйичирчик_семена">#REF!</definedName>
    <definedName name="кукук">#REF!</definedName>
    <definedName name="кул">#REF!</definedName>
    <definedName name="Кулок" localSheetId="3">{30,140,350,160,"",""}</definedName>
    <definedName name="Кулок" localSheetId="2">{30,140,350,160,"",""}</definedName>
    <definedName name="Кулок">{30,140,350,160,"",""}</definedName>
    <definedName name="кулоко" localSheetId="3">{30,140,350,160,"",""}</definedName>
    <definedName name="кулоко" localSheetId="2">{30,140,350,160,"",""}</definedName>
    <definedName name="кулоко">{30,140,350,160,"",""}</definedName>
    <definedName name="култивация">#REF!</definedName>
    <definedName name="культи">'[23]Фориш 2003'!$O$4</definedName>
    <definedName name="кунда" localSheetId="3">#REF!</definedName>
    <definedName name="кунда" localSheetId="2">#REF!</definedName>
    <definedName name="кунда">#REF!</definedName>
    <definedName name="купкари" localSheetId="3">#REF!</definedName>
    <definedName name="купкари" localSheetId="2">#REF!</definedName>
    <definedName name="купкари">#REF!</definedName>
    <definedName name="куподлоқпждлвао" localSheetId="3" hidden="1">#REF!</definedName>
    <definedName name="куподлоқпждлвао" localSheetId="2" hidden="1">#REF!</definedName>
    <definedName name="куподлоқпждлвао" hidden="1">#REF!</definedName>
    <definedName name="курс" localSheetId="3">#REF!</definedName>
    <definedName name="курс" localSheetId="2">#REF!</definedName>
    <definedName name="курс">#REF!</definedName>
    <definedName name="Кўрсаткичлар">#N/A</definedName>
    <definedName name="кутча" localSheetId="3">{30,140,350,160,"",""}</definedName>
    <definedName name="кутча" localSheetId="2">{30,140,350,160,"",""}</definedName>
    <definedName name="кутча">{30,140,350,160,"",""}</definedName>
    <definedName name="куш">'[24]Зан-ть(р-ны)'!$5:$5</definedName>
    <definedName name="куш.жад" localSheetId="3">TRUNC(([0]!oy-1)/3+1)</definedName>
    <definedName name="куш.жад" localSheetId="2">TRUNC(([0]!oy-1)/3+1)</definedName>
    <definedName name="куш.жад">TRUNC(([0]!oy-1)/3+1)</definedName>
    <definedName name="кц" localSheetId="3">{30,140,350,160,"",""}</definedName>
    <definedName name="кц" localSheetId="2">{30,140,350,160,"",""}</definedName>
    <definedName name="кц">{30,140,350,160,"",""}</definedName>
    <definedName name="КЭ">#REF!</definedName>
    <definedName name="қвапп" localSheetId="3">DATE([0]!yil,[0]!oy,1)</definedName>
    <definedName name="қвапп" localSheetId="2">DATE([0]!yil,[0]!oy,1)</definedName>
    <definedName name="қвапп">DATE([0]!yil,[0]!oy,1)</definedName>
    <definedName name="л">#N/A</definedName>
    <definedName name="ЛAPX1" localSheetId="3">#REF!</definedName>
    <definedName name="ЛAPX1" localSheetId="2">#REF!</definedName>
    <definedName name="ЛAPX1">#REF!</definedName>
    <definedName name="ЛAPX2" localSheetId="3">#REF!</definedName>
    <definedName name="ЛAPX2" localSheetId="2">#REF!</definedName>
    <definedName name="ЛAPX2">#REF!</definedName>
    <definedName name="ЛAPX3" localSheetId="3">#REF!</definedName>
    <definedName name="ЛAPX3" localSheetId="2">#REF!</definedName>
    <definedName name="ЛAPX3">#REF!</definedName>
    <definedName name="ЛAPX4">#REF!</definedName>
    <definedName name="ЛAPX5">#REF!</definedName>
    <definedName name="ЛMining">#REF!</definedName>
    <definedName name="ЛRefinery">#REF!</definedName>
    <definedName name="ЛАкциз">#REF!</definedName>
    <definedName name="ЛАкцизы">#REF!</definedName>
    <definedName name="ЛАндН">#REF!</definedName>
    <definedName name="ЛБаланс">#REF!</definedName>
    <definedName name="ЛБДС1">#REF!</definedName>
    <definedName name="ЛБДС2">#REF!</definedName>
    <definedName name="ЛБКГ">#REF!</definedName>
    <definedName name="ЛБНПЗ">#REF!</definedName>
    <definedName name="лвлл">#REF!</definedName>
    <definedName name="ЛГаз">#REF!</definedName>
    <definedName name="ЛГзлТГД">#REF!</definedName>
    <definedName name="ЛГРР">#REF!</definedName>
    <definedName name="лд">#REF!</definedName>
    <definedName name="ЛДгДП">#REF!</definedName>
    <definedName name="ЛДгДПНП">#REF!</definedName>
    <definedName name="ЛДгДПНП_2">#REF!</definedName>
    <definedName name="ЛДгДПНП_3">#REF!</definedName>
    <definedName name="ЛДгДПНП_4">#REF!</definedName>
    <definedName name="ЛДгДППГ">#REF!</definedName>
    <definedName name="ЛДгДППГ_2">#REF!</definedName>
    <definedName name="ЛДгДППГ_3">#REF!</definedName>
    <definedName name="ЛДгДППГ_4">#REF!</definedName>
    <definedName name="ЛДгФОНП">#REF!</definedName>
    <definedName name="ЛДгФОПГ">#REF!</definedName>
    <definedName name="ЛДжарН">#REF!</definedName>
    <definedName name="лджрпж">#REF!</definedName>
    <definedName name="лдлд">#N/A</definedName>
    <definedName name="лдлдбитлб">#N/A</definedName>
    <definedName name="ЛДоб">#REF!</definedName>
    <definedName name="лдолщ">#REF!</definedName>
    <definedName name="ЛДП_газ">#REF!</definedName>
    <definedName name="лдэ">#REF!</definedName>
    <definedName name="ликвид" localSheetId="3">TRUNC(([0]!oy-1)/3+1)</definedName>
    <definedName name="ликвид" localSheetId="2">TRUNC(([0]!oy-1)/3+1)</definedName>
    <definedName name="ликвид">TRUNC((oy-1)/3+1)</definedName>
    <definedName name="лист" localSheetId="3">#REF!</definedName>
    <definedName name="лист" localSheetId="2">#REF!</definedName>
    <definedName name="лист">#REF!</definedName>
    <definedName name="Лист_1">#N/A</definedName>
    <definedName name="лист2">#N/A</definedName>
    <definedName name="лит" localSheetId="3">{30,140,350,160,"",""}</definedName>
    <definedName name="лит" localSheetId="2">{30,140,350,160,"",""}</definedName>
    <definedName name="лит">{30,140,350,160,"",""}</definedName>
    <definedName name="ЛИтоги">#REF!</definedName>
    <definedName name="ЛКр">#REF!</definedName>
    <definedName name="ЛКред">#REF!</definedName>
    <definedName name="лл" localSheetId="3">{30,140,350,160,"",""}</definedName>
    <definedName name="лл" localSheetId="2">{30,140,350,160,"",""}</definedName>
    <definedName name="лл">{30,140,350,160,"",""}</definedName>
    <definedName name="лллллллллллллл">#N/A</definedName>
    <definedName name="ЛМГПЗ">#REF!</definedName>
    <definedName name="ЛМинН">#REF!</definedName>
    <definedName name="ЛМубНГ">#REF!</definedName>
    <definedName name="ЛНП_НГД_п">#REF!</definedName>
    <definedName name="ло" localSheetId="3">{30,140,350,160,"",""}</definedName>
    <definedName name="ло" localSheetId="2">{30,140,350,160,"",""}</definedName>
    <definedName name="ло">{30,140,350,160,"",""}</definedName>
    <definedName name="ЛОбл">#REF!</definedName>
    <definedName name="ЛокализацияBPU">#REF!</definedName>
    <definedName name="ЛокализацияDAMAS" localSheetId="3">#REF!,#REF!,#REF!</definedName>
    <definedName name="ЛокализацияDAMAS" localSheetId="2">#REF!,#REF!,#REF!</definedName>
    <definedName name="ЛокализацияDAMAS">#REF!,#REF!,#REF!</definedName>
    <definedName name="ЛокализацияLGLL" localSheetId="3">#REF!</definedName>
    <definedName name="ЛокализацияLGLL" localSheetId="2">#REF!</definedName>
    <definedName name="ЛокализацияLGLL">#REF!</definedName>
    <definedName name="ЛокализацияTICO" localSheetId="3">#REF!</definedName>
    <definedName name="ЛокализацияTICO" localSheetId="2">#REF!</definedName>
    <definedName name="ЛокализацияTICO">#REF!</definedName>
    <definedName name="ЛокализацияWFL" localSheetId="3">#REF!</definedName>
    <definedName name="ЛокализацияWFL" localSheetId="2">#REF!</definedName>
    <definedName name="ЛокализацияWFL">#REF!</definedName>
    <definedName name="ЛокализацияWFR">#REF!</definedName>
    <definedName name="ЛОЛО">#REF!</definedName>
    <definedName name="ЛОНП_п">#REF!</definedName>
    <definedName name="лопрдлгплдгпрлдо">#REF!</definedName>
    <definedName name="лорлд">#N/A</definedName>
    <definedName name="лорло" localSheetId="3">{30,140,350,160,"",""}</definedName>
    <definedName name="лорло" localSheetId="2">{30,140,350,160,"",""}</definedName>
    <definedName name="лорло">{30,140,350,160,"",""}</definedName>
    <definedName name="лоюолоапр">#N/A</definedName>
    <definedName name="ЛПер">#REF!</definedName>
    <definedName name="лр">#REF!</definedName>
    <definedName name="ЛРаспределение">#REF!</definedName>
    <definedName name="ЛСало">#REF!</definedName>
    <definedName name="ЛСКВ">#REF!</definedName>
    <definedName name="ЛТран">#REF!</definedName>
    <definedName name="ЛУзМал">#REF!</definedName>
    <definedName name="ЛУзПЕК">#REF!</definedName>
    <definedName name="ЛУзТГ">#REF!</definedName>
    <definedName name="ЛУргТГ">#REF!</definedName>
    <definedName name="ЛУстГ">#REF!</definedName>
    <definedName name="ЛФерН">#REF!</definedName>
    <definedName name="ЛФин_рес">#REF!</definedName>
    <definedName name="ЛФНПЗ">#REF!</definedName>
    <definedName name="ЛФО_НП">#REF!</definedName>
    <definedName name="ЛФО_ПГ">#REF!</definedName>
    <definedName name="ЛФО_СГ">#REF!</definedName>
    <definedName name="ЛХох">#REF!</definedName>
    <definedName name="ЛШГХК">#REF!</definedName>
    <definedName name="ЛШурНГ">#REF!</definedName>
    <definedName name="льгот_пер_2">#REF!</definedName>
    <definedName name="льорл">#N/A</definedName>
    <definedName name="ЛЭкспорт">#REF!</definedName>
    <definedName name="м">#REF!</definedName>
    <definedName name="м_с">#REF!</definedName>
    <definedName name="м_с2">#REF!</definedName>
    <definedName name="м_с3">#REF!</definedName>
    <definedName name="м_с4">#REF!</definedName>
    <definedName name="М000000000">#REF!</definedName>
    <definedName name="М50.12">#REF!</definedName>
    <definedName name="май" localSheetId="3">DATE([0]!yil,[0]!oy,1)</definedName>
    <definedName name="май" localSheetId="2">DATE([0]!yil,[0]!oy,1)</definedName>
    <definedName name="май">DATE([0]!yil,[0]!oy,1)</definedName>
    <definedName name="Макрос1">#N/A</definedName>
    <definedName name="Макрос2" localSheetId="3">#REF!</definedName>
    <definedName name="Макрос2" localSheetId="2">#REF!</definedName>
    <definedName name="Макрос2">#REF!</definedName>
    <definedName name="Макрос3" localSheetId="3">#REF!</definedName>
    <definedName name="Макрос3" localSheetId="2">#REF!</definedName>
    <definedName name="Макрос3">#REF!</definedName>
    <definedName name="мал" localSheetId="3">#REF!</definedName>
    <definedName name="мал" localSheetId="2">#REF!</definedName>
    <definedName name="мал">#REF!</definedName>
    <definedName name="манзилли">#REF!</definedName>
    <definedName name="марка">[25]s!$Q$124</definedName>
    <definedName name="маруф" localSheetId="3">#REF!</definedName>
    <definedName name="маруф" localSheetId="2">#REF!</definedName>
    <definedName name="маруф">#REF!</definedName>
    <definedName name="массив" localSheetId="3">#REF!</definedName>
    <definedName name="массив" localSheetId="2">#REF!</definedName>
    <definedName name="массив">#REF!</definedName>
    <definedName name="массив_1" localSheetId="3">#REF!</definedName>
    <definedName name="массив_1" localSheetId="2">#REF!</definedName>
    <definedName name="массив_1">#REF!</definedName>
    <definedName name="Массив_обл">#N/A</definedName>
    <definedName name="Массив_СвС">#N/A</definedName>
    <definedName name="машина" localSheetId="3">{30,140,350,160,"",""}</definedName>
    <definedName name="машина" localSheetId="2">{30,140,350,160,"",""}</definedName>
    <definedName name="машина">{30,140,350,160,"",""}</definedName>
    <definedName name="МАЪЛУМОТ">#REF!</definedName>
    <definedName name="мева">#REF!</definedName>
    <definedName name="медь">[22]Input3!$C$7</definedName>
    <definedName name="мз" localSheetId="3">#REF!</definedName>
    <definedName name="мз" localSheetId="2">#REF!</definedName>
    <definedName name="мз">#REF!</definedName>
    <definedName name="МЗ_1" localSheetId="3">#REF!</definedName>
    <definedName name="МЗ_1" localSheetId="2">#REF!</definedName>
    <definedName name="МЗ_1">#REF!</definedName>
    <definedName name="МЗ_2" localSheetId="3">#REF!</definedName>
    <definedName name="МЗ_2" localSheetId="2">#REF!</definedName>
    <definedName name="МЗ_2">#REF!</definedName>
    <definedName name="миит">#REF!</definedName>
    <definedName name="мин">#REF!</definedName>
    <definedName name="мин25">#REF!</definedName>
    <definedName name="минг">#REF!</definedName>
    <definedName name="мингта">#REF!</definedName>
    <definedName name="мингча">#REF!</definedName>
    <definedName name="Минимал_1">#REF!</definedName>
    <definedName name="Минимал_2">#REF!</definedName>
    <definedName name="Минсвх">#REF!</definedName>
    <definedName name="миоо">#N/A</definedName>
    <definedName name="миоро">#N/A</definedName>
    <definedName name="мир">#REF!</definedName>
    <definedName name="мирз" localSheetId="3">{30,140,350,160,"",""}</definedName>
    <definedName name="мирз" localSheetId="2">{30,140,350,160,"",""}</definedName>
    <definedName name="мирз">{30,140,350,160,"",""}</definedName>
    <definedName name="Мирзачул">'[26]Фориш 2003'!$O$4</definedName>
    <definedName name="мм" localSheetId="3">#REF!</definedName>
    <definedName name="мм" localSheetId="2">#REF!</definedName>
    <definedName name="мм">#REF!</definedName>
    <definedName name="ммм" localSheetId="3">#REF!</definedName>
    <definedName name="ммм" localSheetId="2">#REF!</definedName>
    <definedName name="ммм">#REF!</definedName>
    <definedName name="мммм" localSheetId="3">#REF!</definedName>
    <definedName name="мммм" localSheetId="2">#REF!</definedName>
    <definedName name="мммм">#REF!</definedName>
    <definedName name="ммммм">#REF!</definedName>
    <definedName name="мол">[22]Input3!$C$8</definedName>
    <definedName name="Монетиз">#N/A</definedName>
    <definedName name="мса">#REF!</definedName>
    <definedName name="мсб">#REF!</definedName>
    <definedName name="мсв">#REF!</definedName>
    <definedName name="мсг">#REF!</definedName>
    <definedName name="мсд">#REF!</definedName>
    <definedName name="мсе">#REF!</definedName>
    <definedName name="мсж">#REF!</definedName>
    <definedName name="мсз">#REF!</definedName>
    <definedName name="мси">#REF!</definedName>
    <definedName name="мск">#REF!</definedName>
    <definedName name="мсл">#REF!</definedName>
    <definedName name="мссиииисс" localSheetId="3">{30,140,350,160,"",""}</definedName>
    <definedName name="мссиииисс" localSheetId="2">{30,140,350,160,"",""}</definedName>
    <definedName name="мссиииисс">{30,140,350,160,"",""}</definedName>
    <definedName name="МССЯВВАВВФФ" localSheetId="3">{30,140,350,160,"",""}</definedName>
    <definedName name="МССЯВВАВВФФ" localSheetId="2">{30,140,350,160,"",""}</definedName>
    <definedName name="МССЯВВАВВФФ">{30,140,350,160,"",""}</definedName>
    <definedName name="мт">#REF!</definedName>
    <definedName name="МТР">#N/A</definedName>
    <definedName name="мухабат">#REF!</definedName>
    <definedName name="мф">#REF!</definedName>
    <definedName name="мфпрог">#REF!</definedName>
    <definedName name="мфу02">#REF!</definedName>
    <definedName name="н">#N/A</definedName>
    <definedName name="навои">#REF!</definedName>
    <definedName name="Навоий">#REF!</definedName>
    <definedName name="Нажмиддин">#REF!</definedName>
    <definedName name="наман">#REF!</definedName>
    <definedName name="Наманган">#REF!</definedName>
    <definedName name="нар26" hidden="1">#N/A</definedName>
    <definedName name="нафака">#REF!</definedName>
    <definedName name="нац">#N/A</definedName>
    <definedName name="Нач_Цена_Внутр">#REF!</definedName>
    <definedName name="нб">#REF!</definedName>
    <definedName name="нбу">#N/A</definedName>
    <definedName name="нг">#REF!</definedName>
    <definedName name="нгшгке">#N/A</definedName>
    <definedName name="нгщд">#N/A</definedName>
    <definedName name="нгщдлод">#N/A</definedName>
    <definedName name="нгщдолд">#N/A</definedName>
    <definedName name="нгщшдл">#N/A</definedName>
    <definedName name="не" localSheetId="3">{30,140,350,160,"",""}</definedName>
    <definedName name="не" localSheetId="2">{30,140,350,160,"",""}</definedName>
    <definedName name="не">{30,140,350,160,"",""}</definedName>
    <definedName name="негнопо">#N/A</definedName>
    <definedName name="неукв">#N/A</definedName>
    <definedName name="нилуфа">#REF!</definedName>
    <definedName name="нилуфар">#REF!</definedName>
    <definedName name="нк" localSheetId="3">{30,140,350,160,"",""}</definedName>
    <definedName name="нк" localSheetId="2">{30,140,350,160,"",""}</definedName>
    <definedName name="нк">{30,140,350,160,"",""}</definedName>
    <definedName name="нн">#REF!</definedName>
    <definedName name="ннн">#REF!</definedName>
    <definedName name="нннн">#REF!</definedName>
    <definedName name="Нов">#REF!</definedName>
    <definedName name="новое">#REF!</definedName>
    <definedName name="нод">#N/A</definedName>
    <definedName name="Норма">[27]Нарх!$A$1:$P$248</definedName>
    <definedName name="нояб" localSheetId="3">#REF!</definedName>
    <definedName name="нояб" localSheetId="2">#REF!</definedName>
    <definedName name="нояб">#REF!</definedName>
    <definedName name="нргшщ">#N/A</definedName>
    <definedName name="нук" localSheetId="3">TRUNC(([0]!oy-1)/3+1)</definedName>
    <definedName name="нук" localSheetId="2">TRUNC(([0]!oy-1)/3+1)</definedName>
    <definedName name="нук">TRUNC((oy-1)/3+1)</definedName>
    <definedName name="нур" localSheetId="3">#REF!</definedName>
    <definedName name="нур" localSheetId="2">#REF!</definedName>
    <definedName name="нур">#REF!</definedName>
    <definedName name="о" localSheetId="3">{30,140,350,160,"",""}</definedName>
    <definedName name="о" localSheetId="2">{30,140,350,160,"",""}</definedName>
    <definedName name="о">{30,140,350,160,"",""}</definedName>
    <definedName name="оаовао">#REF!</definedName>
    <definedName name="обес">#REF!</definedName>
    <definedName name="Область_для_печати">#REF!</definedName>
    <definedName name="Область_дляпечати">#REF!</definedName>
    <definedName name="ОБЛАСТЬ_ПЕЌАТ_">#REF!</definedName>
    <definedName name="ОБЛАСТЬ_ПЕЌАТ__6">#REF!</definedName>
    <definedName name="ОБЛАСТЬ_ПЕЌАТИ">#REF!</definedName>
    <definedName name="ОБЛАСТЬ_ПЕЌАТИ_6">#REF!</definedName>
    <definedName name="_xlnm.Print_Area" localSheetId="3">'БП-Анг'!$C$2:$N$263</definedName>
    <definedName name="_xlnm.Print_Area" localSheetId="1">ПаспортEng!$M$3:$W$48</definedName>
    <definedName name="_xlnm.Print_Area" localSheetId="0">ПаспортРУС!$Y$3:$AI$48</definedName>
    <definedName name="_xlnm.Print_Area" localSheetId="2">'Форма-отчета 16'!$C$2:$N$263</definedName>
    <definedName name="_xlnm.Print_Area">#REF!</definedName>
    <definedName name="областя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областя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областя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Оболожка" localSheetId="3">{30,140,350,160,"",""}</definedName>
    <definedName name="Оболожка" localSheetId="2">{30,140,350,160,"",""}</definedName>
    <definedName name="Оболожка">{30,140,350,160,"",""}</definedName>
    <definedName name="Объем_внутр">#REF!</definedName>
    <definedName name="Объем_эксп">#REF!</definedName>
    <definedName name="овкей">#REF!</definedName>
    <definedName name="од">#REF!</definedName>
    <definedName name="Одил">#REF!</definedName>
    <definedName name="ойлик">#REF!</definedName>
    <definedName name="ок">#REF!</definedName>
    <definedName name="окей">#REF!</definedName>
    <definedName name="Оккургон_договор">#REF!</definedName>
    <definedName name="Оккургон_семена">#REF!</definedName>
    <definedName name="Оқдарё">#REF!</definedName>
    <definedName name="ол" localSheetId="3">{30,140,350,160,"",""}</definedName>
    <definedName name="ол" localSheetId="2">{30,140,350,160,"",""}</definedName>
    <definedName name="ол">{30,140,350,160,"",""}</definedName>
    <definedName name="ола">'[28]Гай пахта'!#REF!</definedName>
    <definedName name="олг" localSheetId="3">#REF!</definedName>
    <definedName name="олг" localSheetId="2">#REF!</definedName>
    <definedName name="олг">#REF!</definedName>
    <definedName name="олдл" localSheetId="3">{30,140,350,160,"",""}</definedName>
    <definedName name="олдл" localSheetId="2">{30,140,350,160,"",""}</definedName>
    <definedName name="олдл">{30,140,350,160,"",""}</definedName>
    <definedName name="олдордлро">#N/A</definedName>
    <definedName name="олл">#N/A</definedName>
    <definedName name="олма" localSheetId="3" hidden="1">#REF!</definedName>
    <definedName name="олма" localSheetId="2" hidden="1">#REF!</definedName>
    <definedName name="олма" hidden="1">#REF!</definedName>
    <definedName name="олмалик" localSheetId="3" hidden="1">#REF!</definedName>
    <definedName name="олмалик" localSheetId="2" hidden="1">#REF!</definedName>
    <definedName name="олмалик" hidden="1">#REF!</definedName>
    <definedName name="олмос">'[28]Гай пахта'!#REF!</definedName>
    <definedName name="олполднгл">#N/A</definedName>
    <definedName name="олр">#REF!</definedName>
    <definedName name="олролрлор">#REF!</definedName>
    <definedName name="олтин_дала">#REF!</definedName>
    <definedName name="ольга" localSheetId="3" hidden="1">{#N/A,#N/A,FALSE,"BODY"}</definedName>
    <definedName name="ольга" localSheetId="2" hidden="1">{#N/A,#N/A,FALSE,"BODY"}</definedName>
    <definedName name="ольга" hidden="1">{#N/A,#N/A,FALSE,"BODY"}</definedName>
    <definedName name="оля">#REF!</definedName>
    <definedName name="оля1">#REF!</definedName>
    <definedName name="ооллолол" localSheetId="3" hidden="1">#REF!</definedName>
    <definedName name="ооллолол" localSheetId="2" hidden="1">#REF!</definedName>
    <definedName name="ооллолол" hidden="1">#REF!</definedName>
    <definedName name="оолол">#REF!</definedName>
    <definedName name="ооо">#REF!</definedName>
    <definedName name="оооо" localSheetId="3">TRUNC(([0]!oy-1)/3+1)</definedName>
    <definedName name="оооо" localSheetId="2">TRUNC(([0]!oy-1)/3+1)</definedName>
    <definedName name="оооо">TRUNC((oy-1)/3+1)</definedName>
    <definedName name="ооооо" localSheetId="3">#REF!</definedName>
    <definedName name="ооооо" localSheetId="2">#REF!</definedName>
    <definedName name="ооооо">#REF!</definedName>
    <definedName name="оп" localSheetId="3">#REF!</definedName>
    <definedName name="оп" localSheetId="2">#REF!</definedName>
    <definedName name="оп">#REF!</definedName>
    <definedName name="опдбродролд">#N/A</definedName>
    <definedName name="оплопла" localSheetId="3">#REF!</definedName>
    <definedName name="оплопла" localSheetId="2">#REF!</definedName>
    <definedName name="оплопла">#REF!</definedName>
    <definedName name="ор" localSheetId="3">#REF!</definedName>
    <definedName name="ор" localSheetId="2">#REF!</definedName>
    <definedName name="ор">#REF!</definedName>
    <definedName name="орде" localSheetId="3">#REF!</definedName>
    <definedName name="орде" localSheetId="2">#REF!</definedName>
    <definedName name="орде">#REF!</definedName>
    <definedName name="ордлжд">#N/A</definedName>
    <definedName name="орлдапелапл">#N/A</definedName>
    <definedName name="орлдлд">#N/A</definedName>
    <definedName name="орлоддб">#N/A</definedName>
    <definedName name="орлорлд">#N/A</definedName>
    <definedName name="орлролр">#REF!</definedName>
    <definedName name="ОРОРО1">#REF!</definedName>
    <definedName name="орпр">#N/A</definedName>
    <definedName name="ОСТ">0</definedName>
    <definedName name="отажонов">#REF!</definedName>
    <definedName name="отпро">#REF!</definedName>
    <definedName name="отработано" localSheetId="3">[0]!_a1Z,[0]!_a2Z</definedName>
    <definedName name="отработано" localSheetId="1">[0]!_a1Z,[0]!_a2Z</definedName>
    <definedName name="отработано" localSheetId="2">[0]!_a1Z,[0]!_a2Z</definedName>
    <definedName name="отработано">[0]!_a1Z,[0]!_a2Z</definedName>
    <definedName name="отрасль" localSheetId="3">#REF!</definedName>
    <definedName name="отрасль" localSheetId="2">#REF!</definedName>
    <definedName name="отрасль">#REF!</definedName>
    <definedName name="оьтлодламп" localSheetId="3">{30,140,350,160,"",""}</definedName>
    <definedName name="оьтлодламп" localSheetId="2">{30,140,350,160,"",""}</definedName>
    <definedName name="оьтлодламп">{30,140,350,160,"",""}</definedName>
    <definedName name="п">#N/A</definedName>
    <definedName name="П1">#REF!</definedName>
    <definedName name="П10">#REF!</definedName>
    <definedName name="П2">#REF!</definedName>
    <definedName name="П3">#REF!</definedName>
    <definedName name="П4">#REF!</definedName>
    <definedName name="П5">#REF!</definedName>
    <definedName name="П6">#REF!</definedName>
    <definedName name="П7">#REF!</definedName>
    <definedName name="П8">#REF!</definedName>
    <definedName name="П9">#REF!</definedName>
    <definedName name="па">#REF!</definedName>
    <definedName name="пап">#REF!</definedName>
    <definedName name="парп">#REF!</definedName>
    <definedName name="пас">#REF!</definedName>
    <definedName name="паур">#REF!</definedName>
    <definedName name="пах">#N/A</definedName>
    <definedName name="пахта" localSheetId="3">{30,140,350,160,"",""}</definedName>
    <definedName name="пахта" localSheetId="2">{30,140,350,160,"",""}</definedName>
    <definedName name="пахта">{30,140,350,160,"",""}</definedName>
    <definedName name="пахта2" localSheetId="3">{30,140,350,160,"",""}</definedName>
    <definedName name="пахта2" localSheetId="2">{30,140,350,160,"",""}</definedName>
    <definedName name="пахта2">{30,140,350,160,"",""}</definedName>
    <definedName name="пахта3" localSheetId="3">{30,140,350,160,"",""}</definedName>
    <definedName name="пахта3" localSheetId="2">{30,140,350,160,"",""}</definedName>
    <definedName name="пахта3">{30,140,350,160,"",""}</definedName>
    <definedName name="Пенсионный">#REF!</definedName>
    <definedName name="ПЕНСИЯ">#REF!</definedName>
    <definedName name="ПересчетЗП">#REF!</definedName>
    <definedName name="период">1</definedName>
    <definedName name="период_выплат_2">#REF!</definedName>
    <definedName name="печать">#N/A</definedName>
    <definedName name="ПИР">#REF!</definedName>
    <definedName name="ПИРА">#REF!</definedName>
    <definedName name="плат">#REF!</definedName>
    <definedName name="пмрп">#N/A</definedName>
    <definedName name="под">#REF!</definedName>
    <definedName name="полат">#REF!</definedName>
    <definedName name="Полигон">#REF!</definedName>
    <definedName name="полордол">#N/A</definedName>
    <definedName name="пор">#REF!</definedName>
    <definedName name="пост">#REF!</definedName>
    <definedName name="поступило">36525</definedName>
    <definedName name="Поток2004">#REF!</definedName>
    <definedName name="потоки">#N/A</definedName>
    <definedName name="потр">#REF!</definedName>
    <definedName name="пп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пп" localSheetId="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пп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ппп">#REF!</definedName>
    <definedName name="пппппп" localSheetId="3">прилож3/1000</definedName>
    <definedName name="пппппп" localSheetId="1">прилож3/1000</definedName>
    <definedName name="пппппп" localSheetId="2">прилож3/1000</definedName>
    <definedName name="пппппп">прилож3/1000</definedName>
    <definedName name="пппр" localSheetId="3">#REF!</definedName>
    <definedName name="пппр" localSheetId="2">#REF!</definedName>
    <definedName name="пппр">#REF!</definedName>
    <definedName name="ппр">#N/A</definedName>
    <definedName name="пр">#N/A</definedName>
    <definedName name="пренгш" localSheetId="3">#REF!</definedName>
    <definedName name="пренгш" localSheetId="2">#REF!</definedName>
    <definedName name="пренгш">#REF!</definedName>
    <definedName name="Прил.9..">'[29]Зан-ть(р-ны)'!$5:$5</definedName>
    <definedName name="Прил3" localSheetId="3">[0]!прилож3/1000</definedName>
    <definedName name="Прил3" localSheetId="1">[0]!прилож3/1000</definedName>
    <definedName name="Прил3" localSheetId="2">[0]!прилож3/1000</definedName>
    <definedName name="Прил3">[0]!прилож3/1000</definedName>
    <definedName name="Прил5" localSheetId="3">дел/1000</definedName>
    <definedName name="Прил5" localSheetId="1">дел/1000</definedName>
    <definedName name="Прил5" localSheetId="2">дел/1000</definedName>
    <definedName name="Прил5">дел/1000</definedName>
    <definedName name="приложение" localSheetId="3">дел/1000</definedName>
    <definedName name="приложение" localSheetId="1">дел/1000</definedName>
    <definedName name="приложение" localSheetId="2">дел/1000</definedName>
    <definedName name="приложение">дел/1000</definedName>
    <definedName name="ПРИХ">35000</definedName>
    <definedName name="прлордлюдл">#N/A</definedName>
    <definedName name="про" localSheetId="3">'[30]уюшмага10,09 холатига'!#REF!</definedName>
    <definedName name="про" localSheetId="2">'[30]уюшмага10,09 холатига'!#REF!</definedName>
    <definedName name="про">'[30]уюшмага10,09 холатига'!#REF!</definedName>
    <definedName name="про1" localSheetId="3">#REF!</definedName>
    <definedName name="про1" localSheetId="2">#REF!</definedName>
    <definedName name="про1">#REF!</definedName>
    <definedName name="проба" localSheetId="3" hidden="1">#REF!,#REF!</definedName>
    <definedName name="проба" localSheetId="2" hidden="1">#REF!,#REF!</definedName>
    <definedName name="проба" hidden="1">#REF!,#REF!</definedName>
    <definedName name="Прог" localSheetId="3">TRUNC(([0]!oy-1)/3+1)</definedName>
    <definedName name="Прог" localSheetId="2">TRUNC(([0]!oy-1)/3+1)</definedName>
    <definedName name="Прог">TRUNC((oy-1)/3+1)</definedName>
    <definedName name="Прогноз" localSheetId="3">#REF!</definedName>
    <definedName name="Прогноз" localSheetId="2">#REF!</definedName>
    <definedName name="Прогноз">#REF!</definedName>
    <definedName name="ПРОГНОЗНЫЕ_ПАРАМЕТРЫ_РАСХОДОВ">#N/A</definedName>
    <definedName name="программа" localSheetId="3">TRUNC(([0]!oy-1)/3+1)</definedName>
    <definedName name="программа" localSheetId="2">TRUNC(([0]!oy-1)/3+1)</definedName>
    <definedName name="программа">TRUNC((oy-1)/3+1)</definedName>
    <definedName name="прод">#N/A</definedName>
    <definedName name="прок" localSheetId="3">#REF!</definedName>
    <definedName name="прок" localSheetId="2">#REF!</definedName>
    <definedName name="прок">#REF!</definedName>
    <definedName name="прокуратура" localSheetId="3">DATE([0]!yil,[0]!oy,1)</definedName>
    <definedName name="прокуратура" localSheetId="2">DATE([0]!yil,[0]!oy,1)</definedName>
    <definedName name="прокуратура">DATE([0]!yil,[0]!oy,1)</definedName>
    <definedName name="пром2">#N/A</definedName>
    <definedName name="прост" localSheetId="3">#REF!</definedName>
    <definedName name="прост" localSheetId="2">#REF!</definedName>
    <definedName name="прост">#REF!</definedName>
    <definedName name="проч" localSheetId="3">TRUNC(([0]!oy-1)/3+1)</definedName>
    <definedName name="проч" localSheetId="2">TRUNC(([0]!oy-1)/3+1)</definedName>
    <definedName name="проч">TRUNC((oy-1)/3+1)</definedName>
    <definedName name="Прочие" localSheetId="3">#REF!</definedName>
    <definedName name="Прочие" localSheetId="2">#REF!</definedName>
    <definedName name="Прочие">#REF!</definedName>
    <definedName name="прпо">#N/A</definedName>
    <definedName name="прпр123" localSheetId="3">#REF!</definedName>
    <definedName name="прпр123" localSheetId="2">#REF!</definedName>
    <definedName name="прпр123">#REF!</definedName>
    <definedName name="прпрпр">#N/A</definedName>
    <definedName name="прпрпрпр" localSheetId="3">#REF!</definedName>
    <definedName name="прпрпрпр" localSheetId="2">#REF!</definedName>
    <definedName name="прпрпрпр">#REF!</definedName>
    <definedName name="прпрпрпрпрпрпрпрпрп" localSheetId="3" hidden="1">{"'Monthly 1997'!$A$3:$S$89"}</definedName>
    <definedName name="прпрпрпрпрпрпрпрпрп" localSheetId="2" hidden="1">{"'Monthly 1997'!$A$3:$S$89"}</definedName>
    <definedName name="прпрпрпрпрпрпрпрпрп" hidden="1">{"'Monthly 1997'!$A$3:$S$89"}</definedName>
    <definedName name="прро">#REF!</definedName>
    <definedName name="псб">#N/A</definedName>
    <definedName name="псх">#REF!</definedName>
    <definedName name="пт">#N/A</definedName>
    <definedName name="пункт">[27]Пункт!$A$1:$B$9</definedName>
    <definedName name="пх" localSheetId="3">#REF!</definedName>
    <definedName name="пх" localSheetId="2">#REF!</definedName>
    <definedName name="пх">#REF!</definedName>
    <definedName name="пшднгшгн">#N/A</definedName>
    <definedName name="р" localSheetId="3">{30,140,350,160,"",""}</definedName>
    <definedName name="р" localSheetId="2">{30,140,350,160,"",""}</definedName>
    <definedName name="р">{30,140,350,160,"",""}</definedName>
    <definedName name="район" localSheetId="3">{30,140,350,160,"",""}</definedName>
    <definedName name="район" localSheetId="2">{30,140,350,160,"",""}</definedName>
    <definedName name="район">{30,140,350,160,"",""}</definedName>
    <definedName name="Районы1">[31]данные!$A$1</definedName>
    <definedName name="рас" localSheetId="3">#REF!</definedName>
    <definedName name="рас" localSheetId="2">#REF!</definedName>
    <definedName name="рас">#REF!</definedName>
    <definedName name="рассмотрительная2" localSheetId="3">#REF!</definedName>
    <definedName name="рассмотрительная2" localSheetId="2">#REF!</definedName>
    <definedName name="рассмотрительная2">#REF!</definedName>
    <definedName name="РАСХ">0</definedName>
    <definedName name="Расход_2004_Лист3__2__Таблица" localSheetId="3">#REF!</definedName>
    <definedName name="Расход_2004_Лист3__2__Таблица" localSheetId="2">#REF!</definedName>
    <definedName name="Расход_2004_Лист3__2__Таблица">#REF!</definedName>
    <definedName name="Расход_2004_Лист3__2__Таблица1">#REF!</definedName>
    <definedName name="Расход_2004_Лист3__2__Таблица2" localSheetId="3">#REF!,#REF!</definedName>
    <definedName name="Расход_2004_Лист3__2__Таблица2" localSheetId="2">#REF!,#REF!</definedName>
    <definedName name="Расход_2004_Лист3__2__Таблица2">#REF!,#REF!</definedName>
    <definedName name="расходы" localSheetId="3">#REF!</definedName>
    <definedName name="расходы" localSheetId="2">#REF!</definedName>
    <definedName name="расходы">#REF!</definedName>
    <definedName name="расчет" localSheetId="3">дел/1000</definedName>
    <definedName name="расчет" localSheetId="1">дел/1000</definedName>
    <definedName name="расчет" localSheetId="2">дел/1000</definedName>
    <definedName name="расчет">дел/1000</definedName>
    <definedName name="расчета">36465</definedName>
    <definedName name="Рахбарга" localSheetId="3">#REF!</definedName>
    <definedName name="Рахбарга" localSheetId="2">#REF!</definedName>
    <definedName name="Рахбарга">#REF!</definedName>
    <definedName name="Рахбарлар">[32]База!$E$2:$E$5</definedName>
    <definedName name="ре" localSheetId="3">#REF!</definedName>
    <definedName name="ре" localSheetId="2">#REF!</definedName>
    <definedName name="ре">#REF!</definedName>
    <definedName name="реалп" localSheetId="3">#REF!</definedName>
    <definedName name="реалп" localSheetId="2">#REF!</definedName>
    <definedName name="реалп">#REF!</definedName>
    <definedName name="рег" localSheetId="3">#REF!</definedName>
    <definedName name="рег" localSheetId="2">#REF!</definedName>
    <definedName name="рег">#REF!</definedName>
    <definedName name="рег_1">#REF!</definedName>
    <definedName name="рег_2">#REF!</definedName>
    <definedName name="рег1">#REF!</definedName>
    <definedName name="рег2">#REF!</definedName>
    <definedName name="рег22222">#REF!</definedName>
    <definedName name="рег5">#REF!</definedName>
    <definedName name="режа" localSheetId="3">{30,140,350,160,"",""}</definedName>
    <definedName name="режа" localSheetId="2">{30,140,350,160,"",""}</definedName>
    <definedName name="режа">{30,140,350,160,"",""}</definedName>
    <definedName name="Рек">#REF!</definedName>
    <definedName name="_xlnm.Recorder">#REF!</definedName>
    <definedName name="рес" localSheetId="3">TRUNC(([0]!oy-1)/3+1)</definedName>
    <definedName name="рес" localSheetId="2">TRUNC(([0]!oy-1)/3+1)</definedName>
    <definedName name="рес">TRUNC((oy-1)/3+1)</definedName>
    <definedName name="респ" localSheetId="3">TRUNC(([0]!oy-1)/3+1)</definedName>
    <definedName name="респ" localSheetId="2">TRUNC(([0]!oy-1)/3+1)</definedName>
    <definedName name="респ">TRUNC((oy-1)/3+1)</definedName>
    <definedName name="рл">#N/A</definedName>
    <definedName name="рлжлджролд">#N/A</definedName>
    <definedName name="рлр" localSheetId="3">TRUNC(([0]!oy-1)/3+1)</definedName>
    <definedName name="рлр" localSheetId="2">TRUNC(([0]!oy-1)/3+1)</definedName>
    <definedName name="рлр">TRUNC((oy-1)/3+1)</definedName>
    <definedName name="робюлюб">#N/A</definedName>
    <definedName name="розжзщ">#N/A</definedName>
    <definedName name="рол" localSheetId="3">#REF!</definedName>
    <definedName name="рол" localSheetId="2">#REF!</definedName>
    <definedName name="рол">#REF!</definedName>
    <definedName name="ролбрп">#N/A</definedName>
    <definedName name="ролдгнш">#N/A</definedName>
    <definedName name="ролдорбд">#N/A</definedName>
    <definedName name="ролр">#N/A</definedName>
    <definedName name="роол" localSheetId="3">#REF!</definedName>
    <definedName name="роол" localSheetId="2">#REF!</definedName>
    <definedName name="роол">#REF!</definedName>
    <definedName name="роопропроп" localSheetId="3">TRUNC(([0]!oy-1)/3+1)</definedName>
    <definedName name="роопропроп" localSheetId="2">TRUNC(([0]!oy-1)/3+1)</definedName>
    <definedName name="роопропроп">TRUNC((oy-1)/3+1)</definedName>
    <definedName name="ропо" localSheetId="3">{30,140,350,160,"",""}</definedName>
    <definedName name="ропо" localSheetId="2">{30,140,350,160,"",""}</definedName>
    <definedName name="ропо">{30,140,350,160,"",""}</definedName>
    <definedName name="ропопролегл">#N/A</definedName>
    <definedName name="ропропро">#N/A</definedName>
    <definedName name="рор">#REF!</definedName>
    <definedName name="роророрпорпо" localSheetId="3">DATE([0]!yil,[0]!oy,1)</definedName>
    <definedName name="роророрпорпо" localSheetId="2">DATE([0]!yil,[0]!oy,1)</definedName>
    <definedName name="роророрпорпо">DATE([0]!yil,[0]!oy,1)</definedName>
    <definedName name="рорпрр" localSheetId="3">{30,140,350,160,"",""}</definedName>
    <definedName name="рорпрр" localSheetId="2">{30,140,350,160,"",""}</definedName>
    <definedName name="рорпрр">{30,140,350,160,"",""}</definedName>
    <definedName name="рошгргш">#REF!</definedName>
    <definedName name="рпаврпаравравр">#REF!</definedName>
    <definedName name="рпарра">#REF!</definedName>
    <definedName name="рподлоол">#N/A</definedName>
    <definedName name="рполпролпол">#REF!</definedName>
    <definedName name="рпр">#REF!</definedName>
    <definedName name="РПРПРРПР">#REF!</definedName>
    <definedName name="рпт">#N/A</definedName>
    <definedName name="рр" localSheetId="3">{30,140,350,160,"",""}</definedName>
    <definedName name="рр" localSheetId="2">{30,140,350,160,"",""}</definedName>
    <definedName name="рр">{30,140,350,160,"",""}</definedName>
    <definedName name="ррр">#REF!</definedName>
    <definedName name="ррррр">#REF!</definedName>
    <definedName name="рррррр" localSheetId="3">[0]!дел/1000</definedName>
    <definedName name="рррррр" localSheetId="1">[0]!дел/1000</definedName>
    <definedName name="рррррр" localSheetId="2">[0]!дел/1000</definedName>
    <definedName name="рррррр">[0]!дел/1000</definedName>
    <definedName name="ррррррррр" localSheetId="3">#REF!</definedName>
    <definedName name="ррррррррр" localSheetId="2">#REF!</definedName>
    <definedName name="ррррррррр">#REF!</definedName>
    <definedName name="ррррррррррр" localSheetId="3">прилож3/1000</definedName>
    <definedName name="ррррррррррр" localSheetId="1">прилож3/1000</definedName>
    <definedName name="ррррррррррр" localSheetId="2">прилож3/1000</definedName>
    <definedName name="ррррррррррр">прилож3/1000</definedName>
    <definedName name="рррррррррррр" localSheetId="3">#REF!</definedName>
    <definedName name="рррррррррррр" localSheetId="2">#REF!</definedName>
    <definedName name="рррррррррррр">#REF!</definedName>
    <definedName name="РСЦ" localSheetId="3">#REF!</definedName>
    <definedName name="РСЦ" localSheetId="2">#REF!</definedName>
    <definedName name="РСЦ">#REF!</definedName>
    <definedName name="рукд" localSheetId="3">#REF!</definedName>
    <definedName name="рукд" localSheetId="2">#REF!</definedName>
    <definedName name="рукд">#REF!</definedName>
    <definedName name="рукс">#REF!</definedName>
    <definedName name="рус">#REF!</definedName>
    <definedName name="рфььук" localSheetId="3">дел/1000</definedName>
    <definedName name="рфььук" localSheetId="1">дел/1000</definedName>
    <definedName name="рфььук" localSheetId="2">дел/1000</definedName>
    <definedName name="рфььук">дел/1000</definedName>
    <definedName name="рыва" localSheetId="3">#REF!</definedName>
    <definedName name="рыва" localSheetId="2">#REF!</definedName>
    <definedName name="рыва">#REF!</definedName>
    <definedName name="рывр" localSheetId="3">#REF!</definedName>
    <definedName name="рывр" localSheetId="2">#REF!</definedName>
    <definedName name="рывр">#REF!</definedName>
    <definedName name="рын">'[8]Зан-ть(р-ны)'!$5:$5</definedName>
    <definedName name="рынок">'[33]Зан-ть(р-ны)'!$5:$5</definedName>
    <definedName name="с" localSheetId="3" hidden="1">#REF!</definedName>
    <definedName name="с" localSheetId="2" hidden="1">#REF!</definedName>
    <definedName name="с" hidden="1">#REF!</definedName>
    <definedName name="С29" localSheetId="3">#REF!</definedName>
    <definedName name="С29" localSheetId="2">#REF!</definedName>
    <definedName name="С29">#REF!</definedName>
    <definedName name="с519" localSheetId="3">#REF!</definedName>
    <definedName name="с519" localSheetId="2">#REF!</definedName>
    <definedName name="с519">#REF!</definedName>
    <definedName name="с52">#REF!</definedName>
    <definedName name="с53">#REF!</definedName>
    <definedName name="с86">#REF!</definedName>
    <definedName name="сам" localSheetId="3">{30,140,350,160,"",""}</definedName>
    <definedName name="сам" localSheetId="2">{30,140,350,160,"",""}</definedName>
    <definedName name="сам">{30,140,350,160,"",""}</definedName>
    <definedName name="Самарканд">#REF!</definedName>
    <definedName name="Санжар" localSheetId="3">{30,140,350,160,"",""}</definedName>
    <definedName name="Санжар" localSheetId="2">{30,140,350,160,"",""}</definedName>
    <definedName name="Санжар">{30,140,350,160,"",""}</definedName>
    <definedName name="сб">#REF!</definedName>
    <definedName name="св">#REF!</definedName>
    <definedName name="свод" localSheetId="3">#REF!,#REF!,#REF!</definedName>
    <definedName name="свод" localSheetId="2">#REF!,#REF!,#REF!</definedName>
    <definedName name="свод">#REF!,#REF!,#REF!</definedName>
    <definedName name="свод_кор" localSheetId="3">дел/1000</definedName>
    <definedName name="свод_кор" localSheetId="1">дел/1000</definedName>
    <definedName name="свод_кор" localSheetId="2">дел/1000</definedName>
    <definedName name="свод_кор">дел/1000</definedName>
    <definedName name="сводка" localSheetId="3">{30,140,350,160,"",""}</definedName>
    <definedName name="сводка" localSheetId="2">{30,140,350,160,"",""}</definedName>
    <definedName name="сводка">{30,140,350,160,"",""}</definedName>
    <definedName name="сводный">#REF!</definedName>
    <definedName name="свока">#REF!</definedName>
    <definedName name="связь">#REF!</definedName>
    <definedName name="себестоимость2">#REF!</definedName>
    <definedName name="сел" localSheetId="3">{30,140,350,160,"",""}</definedName>
    <definedName name="сел" localSheetId="2">{30,140,350,160,"",""}</definedName>
    <definedName name="сел">{30,140,350,160,"",""}</definedName>
    <definedName name="Сельхоз">#N/A</definedName>
    <definedName name="сен">#REF!</definedName>
    <definedName name="сер">[34]Input3!$C$15</definedName>
    <definedName name="Сирдарё">#REF!</definedName>
    <definedName name="Скважин">#REF!</definedName>
    <definedName name="сл">#REF!</definedName>
    <definedName name="см">#N/A</definedName>
    <definedName name="смавввсмсм" localSheetId="3">{30,140,350,160,"",""}</definedName>
    <definedName name="смавввсмсм" localSheetId="2">{30,140,350,160,"",""}</definedName>
    <definedName name="смавввсмсм">{30,140,350,160,"",""}</definedName>
    <definedName name="смимими" localSheetId="3">{30,140,350,160,"",""}</definedName>
    <definedName name="смимими" localSheetId="2">{30,140,350,160,"",""}</definedName>
    <definedName name="смимими">{30,140,350,160,"",""}</definedName>
    <definedName name="сопос">#REF!</definedName>
    <definedName name="сохалар" localSheetId="3" hidden="1">#REF!</definedName>
    <definedName name="сохалар" localSheetId="2" hidden="1">#REF!</definedName>
    <definedName name="сохалар" hidden="1">#REF!</definedName>
    <definedName name="соц">#REF!</definedName>
    <definedName name="СоцСтрах">#REF!</definedName>
    <definedName name="соьро">#N/A</definedName>
    <definedName name="спн">#REF!</definedName>
    <definedName name="Спорт">#REF!</definedName>
    <definedName name="Спортлар">#REF!</definedName>
    <definedName name="ср">#REF!</definedName>
    <definedName name="Срок">#REF!</definedName>
    <definedName name="срочно">#N/A</definedName>
    <definedName name="срропар">#N/A</definedName>
    <definedName name="Сртук_ДАгр">#N/A</definedName>
    <definedName name="сс">#REF!</definedName>
    <definedName name="ссмсмва" localSheetId="3">{30,140,350,160,"",""}</definedName>
    <definedName name="ссмсмва" localSheetId="2">{30,140,350,160,"",""}</definedName>
    <definedName name="ссмсмва">{30,140,350,160,"",""}</definedName>
    <definedName name="ссмсчисисисим" localSheetId="3">{30,140,350,160,"",""}</definedName>
    <definedName name="ссмсчисисисим" localSheetId="2">{30,140,350,160,"",""}</definedName>
    <definedName name="ссмсчисисисим">{30,140,350,160,"",""}</definedName>
    <definedName name="ссс">#REF!</definedName>
    <definedName name="сссс">#REF!</definedName>
    <definedName name="ст">#REF!</definedName>
    <definedName name="ставка_05_2_1">#REF!</definedName>
    <definedName name="ставка_05_2_10">#REF!</definedName>
    <definedName name="ставка_05_2_2">#REF!</definedName>
    <definedName name="ставка_05_2_3">#REF!</definedName>
    <definedName name="ставка_05_2_4">#REF!</definedName>
    <definedName name="ставка_05_2_5">#REF!</definedName>
    <definedName name="ставка_05_2_6">#REF!</definedName>
    <definedName name="ставка_05_2_7">#REF!</definedName>
    <definedName name="ставка_05_2_8">#REF!</definedName>
    <definedName name="ставка_05_2_9">#REF!</definedName>
    <definedName name="ставка_05_3_1">#REF!</definedName>
    <definedName name="ставка_05_3_10">#REF!</definedName>
    <definedName name="ставка_05_3_2">#REF!</definedName>
    <definedName name="ставка_05_3_3">#REF!</definedName>
    <definedName name="ставка_05_3_4">#REF!</definedName>
    <definedName name="ставка_05_3_5">#REF!</definedName>
    <definedName name="ставка_05_3_6">#REF!</definedName>
    <definedName name="ставка_05_3_7">#REF!</definedName>
    <definedName name="ставка_05_3_8">#REF!</definedName>
    <definedName name="ставка_05_3_9">#REF!</definedName>
    <definedName name="ставка_06_2_1">#REF!</definedName>
    <definedName name="ставка_06_2_10">#REF!</definedName>
    <definedName name="ставка_06_2_2">#REF!</definedName>
    <definedName name="ставка_06_2_3">#REF!</definedName>
    <definedName name="ставка_06_2_4">#REF!</definedName>
    <definedName name="ставка_06_2_5">#REF!</definedName>
    <definedName name="ставка_06_2_6">#REF!</definedName>
    <definedName name="ставка_06_2_7">#REF!</definedName>
    <definedName name="ставка_06_2_8">#REF!</definedName>
    <definedName name="ставка_06_2_9">#REF!</definedName>
    <definedName name="ставка_06_3_1">#REF!</definedName>
    <definedName name="ставка_06_3_10">#REF!</definedName>
    <definedName name="ставка_06_3_2">#REF!</definedName>
    <definedName name="ставка_06_3_3">#REF!</definedName>
    <definedName name="ставка_06_3_4">#REF!</definedName>
    <definedName name="ставка_06_3_5">#REF!</definedName>
    <definedName name="ставка_06_3_6">#REF!</definedName>
    <definedName name="ставка_06_3_7">#REF!</definedName>
    <definedName name="ставка_06_3_8">#REF!</definedName>
    <definedName name="ставка_06_3_9">#REF!</definedName>
    <definedName name="ставка_07_2_1">#REF!</definedName>
    <definedName name="ставка_07_2_10">#REF!</definedName>
    <definedName name="ставка_07_2_2">#REF!</definedName>
    <definedName name="ставка_07_2_3">#REF!</definedName>
    <definedName name="ставка_07_2_4">#REF!</definedName>
    <definedName name="ставка_07_2_5">#REF!</definedName>
    <definedName name="ставка_07_2_6">#REF!</definedName>
    <definedName name="ставка_07_2_7">#REF!</definedName>
    <definedName name="ставка_07_2_8">#REF!</definedName>
    <definedName name="ставка_07_2_9">#REF!</definedName>
    <definedName name="ставка_07_3_1">#REF!</definedName>
    <definedName name="ставка_07_3_10">#REF!</definedName>
    <definedName name="ставка_07_3_2">#REF!</definedName>
    <definedName name="ставка_07_3_3">#REF!</definedName>
    <definedName name="ставка_07_3_4">#REF!</definedName>
    <definedName name="ставка_07_3_5">#REF!</definedName>
    <definedName name="ставка_07_3_6">#REF!</definedName>
    <definedName name="ставка_07_3_7">#REF!</definedName>
    <definedName name="ставка_07_3_8">#REF!</definedName>
    <definedName name="ставка_07_3_9">#REF!</definedName>
    <definedName name="сто">#REF!</definedName>
    <definedName name="сто1">#REF!</definedName>
    <definedName name="стоимость">43508</definedName>
    <definedName name="сув" localSheetId="3">{30,140,350,160,"",""}</definedName>
    <definedName name="сув" localSheetId="2">{30,140,350,160,"",""}</definedName>
    <definedName name="сув">{30,140,350,160,"",""}</definedName>
    <definedName name="сугор" localSheetId="3">{30,140,350,160,"",""}</definedName>
    <definedName name="сугор" localSheetId="2">{30,140,350,160,"",""}</definedName>
    <definedName name="сугор">{30,140,350,160,"",""}</definedName>
    <definedName name="сугориш" localSheetId="3">{30,140,350,160,"",""}</definedName>
    <definedName name="сугориш" localSheetId="2">{30,140,350,160,"",""}</definedName>
    <definedName name="сугориш">{30,140,350,160,"",""}</definedName>
    <definedName name="сўм">#REF!</definedName>
    <definedName name="Сурхондарё">#REF!</definedName>
    <definedName name="Сфакторы" localSheetId="3">TRUNC(([0]!oy-1)/3+1)</definedName>
    <definedName name="Сфакторы" localSheetId="2">TRUNC(([0]!oy-1)/3+1)</definedName>
    <definedName name="Сфакторы">TRUNC((oy-1)/3+1)</definedName>
    <definedName name="сФЙЧВФвчыфсч" localSheetId="3">{30,140,350,160,"",""}</definedName>
    <definedName name="сФЙЧВФвчыфсч" localSheetId="2">{30,140,350,160,"",""}</definedName>
    <definedName name="сФЙЧВФвчыфсч">{30,140,350,160,"",""}</definedName>
    <definedName name="схоз">#REF!</definedName>
    <definedName name="сч">#REF!</definedName>
    <definedName name="считас">#N/A</definedName>
    <definedName name="счмипсмти" localSheetId="3">{30,140,350,160,"",""}</definedName>
    <definedName name="счмипсмти" localSheetId="2">{30,140,350,160,"",""}</definedName>
    <definedName name="счмипсмти">{30,140,350,160,"",""}</definedName>
    <definedName name="т" localSheetId="3">TRUNC(([0]!oy-1)/3+1)</definedName>
    <definedName name="т" localSheetId="2">TRUNC(([0]!oy-1)/3+1)</definedName>
    <definedName name="т">TRUNC(([0]!oy-1)/3+1)</definedName>
    <definedName name="таксимот" localSheetId="3">#REF!</definedName>
    <definedName name="таксимот" localSheetId="2">#REF!</definedName>
    <definedName name="таксимот">#REF!</definedName>
    <definedName name="талаб" localSheetId="3">TRUNC(([0]!oy-1)/3+1)</definedName>
    <definedName name="талаб" localSheetId="2">TRUNC(([0]!oy-1)/3+1)</definedName>
    <definedName name="талаб">TRUNC(([0]!oy-1)/3+1)</definedName>
    <definedName name="тара" localSheetId="3">{30,140,350,160,"",""}</definedName>
    <definedName name="тара" localSheetId="2">{30,140,350,160,"",""}</definedName>
    <definedName name="тара">{30,140,350,160,"",""}</definedName>
    <definedName name="тахлил" localSheetId="3">{30,140,350,160,"",""}</definedName>
    <definedName name="тахлил" localSheetId="2">{30,140,350,160,"",""}</definedName>
    <definedName name="тахлил">{30,140,350,160,"",""}</definedName>
    <definedName name="Ташкилий_чора_тадбирлар__номи_ва_ишлаб_чиўариладиганг_маҳсулот">#N/A</definedName>
    <definedName name="тб">#REF!</definedName>
    <definedName name="тб5">#REF!</definedName>
    <definedName name="ТекПерес">#REF!</definedName>
    <definedName name="Термиз_шаҳри">#REF!</definedName>
    <definedName name="ТермоКузов35">#REF!</definedName>
    <definedName name="Территории" localSheetId="3" hidden="1">#REF!</definedName>
    <definedName name="Территории" localSheetId="2" hidden="1">#REF!</definedName>
    <definedName name="Территории" hidden="1">#REF!</definedName>
    <definedName name="ти" localSheetId="3">{30,140,350,160,"",""}</definedName>
    <definedName name="ти" localSheetId="2">{30,140,350,160,"",""}</definedName>
    <definedName name="ти">{30,140,350,160,"",""}</definedName>
    <definedName name="ТНВЭД">#REF!</definedName>
    <definedName name="тов">#REF!</definedName>
    <definedName name="Товар">#REF!</definedName>
    <definedName name="тога">#REF!</definedName>
    <definedName name="тонна">#REF!</definedName>
    <definedName name="Тошкент">#REF!</definedName>
    <definedName name="тран">#REF!</definedName>
    <definedName name="трип">[35]ном!#REF!</definedName>
    <definedName name="тс" localSheetId="3">#REF!</definedName>
    <definedName name="тс" localSheetId="2">#REF!</definedName>
    <definedName name="тс">#REF!</definedName>
    <definedName name="тсф" localSheetId="3">#REF!</definedName>
    <definedName name="тсф" localSheetId="2">#REF!</definedName>
    <definedName name="тсф">#REF!</definedName>
    <definedName name="тт" localSheetId="3">[10]Results!#REF!</definedName>
    <definedName name="тт" localSheetId="2">[10]Results!#REF!</definedName>
    <definedName name="тт">[10]Results!#REF!</definedName>
    <definedName name="ттт" localSheetId="3">#REF!</definedName>
    <definedName name="ттт" localSheetId="2">#REF!</definedName>
    <definedName name="ттт">#REF!</definedName>
    <definedName name="тттт" localSheetId="3">[0]!дел/1000</definedName>
    <definedName name="тттт" localSheetId="1">[0]!дел/1000</definedName>
    <definedName name="тттт" localSheetId="2">[0]!дел/1000</definedName>
    <definedName name="тттт">[0]!дел/1000</definedName>
    <definedName name="тттттт" localSheetId="3">#REF!</definedName>
    <definedName name="тттттт" localSheetId="2">#REF!</definedName>
    <definedName name="тттттт">#REF!</definedName>
    <definedName name="ТУЛОВ" localSheetId="3">#REF!</definedName>
    <definedName name="ТУЛОВ" localSheetId="2">#REF!</definedName>
    <definedName name="ТУЛОВ">#REF!</definedName>
    <definedName name="туман" localSheetId="3">#REF!</definedName>
    <definedName name="туман" localSheetId="2">#REF!</definedName>
    <definedName name="туман">#REF!</definedName>
    <definedName name="Турткуль">#REF!</definedName>
    <definedName name="тушум.">#N/A</definedName>
    <definedName name="тьютьб">#N/A</definedName>
    <definedName name="Ћ__ЂЃ_Ѓ_Џ_ОЂ__">#REF!</definedName>
    <definedName name="у">#REF!</definedName>
    <definedName name="уад">#REF!</definedName>
    <definedName name="уапукпаа" localSheetId="3">{30,140,350,160,"",""}</definedName>
    <definedName name="уапукпаа" localSheetId="2">{30,140,350,160,"",""}</definedName>
    <definedName name="уапукпаа">{30,140,350,160,"",""}</definedName>
    <definedName name="уас">#REF!</definedName>
    <definedName name="ув">#REF!</definedName>
    <definedName name="увап">'[36]Зан-ть(р-ны)'!$5:$5</definedName>
    <definedName name="уг" localSheetId="3">#REF!</definedName>
    <definedName name="уг" localSheetId="2">#REF!</definedName>
    <definedName name="уг">#REF!</definedName>
    <definedName name="ўдлл" localSheetId="3">{30,140,350,160,"",""}</definedName>
    <definedName name="ўдлл" localSheetId="2">{30,140,350,160,"",""}</definedName>
    <definedName name="ўдлл">{30,140,350,160,"",""}</definedName>
    <definedName name="уеке">#REF!</definedName>
    <definedName name="уекуегу">#REF!</definedName>
    <definedName name="ўзбекистон">#REF!</definedName>
    <definedName name="узи" localSheetId="3">{30,140,350,160,"",""}</definedName>
    <definedName name="узи" localSheetId="2">{30,140,350,160,"",""}</definedName>
    <definedName name="узи">{30,140,350,160,"",""}</definedName>
    <definedName name="ук" localSheetId="3">{30,140,350,160,"",""}</definedName>
    <definedName name="ук" localSheetId="2">{30,140,350,160,"",""}</definedName>
    <definedName name="ук">{30,140,350,160,"",""}</definedName>
    <definedName name="укгенг">#N/A</definedName>
    <definedName name="укеглоло">#N/A</definedName>
    <definedName name="укегшнешлор">#N/A</definedName>
    <definedName name="укенук">#N/A</definedName>
    <definedName name="укнукнек">#N/A</definedName>
    <definedName name="УКС">#REF!</definedName>
    <definedName name="уку">#REF!</definedName>
    <definedName name="укук" localSheetId="3">{30,140,350,160,"",""}</definedName>
    <definedName name="укук" localSheetId="2">{30,140,350,160,"",""}</definedName>
    <definedName name="укук">{30,140,350,160,"",""}</definedName>
    <definedName name="укц" localSheetId="3">{30,140,350,160,"",""}</definedName>
    <definedName name="укц" localSheetId="2">{30,140,350,160,"",""}</definedName>
    <definedName name="укц">{30,140,350,160,"",""}</definedName>
    <definedName name="укшгн">#N/A</definedName>
    <definedName name="улм" localSheetId="3">{30,140,350,160,"",""}</definedName>
    <definedName name="улм" localSheetId="2">{30,140,350,160,"",""}</definedName>
    <definedName name="улм">{30,140,350,160,"",""}</definedName>
    <definedName name="улмас" localSheetId="3">{30,140,350,160,"",""}</definedName>
    <definedName name="улмас" localSheetId="2">{30,140,350,160,"",""}</definedName>
    <definedName name="улмас">{30,140,350,160,"",""}</definedName>
    <definedName name="улу" localSheetId="3">{30,140,350,160,"",""}</definedName>
    <definedName name="улу" localSheetId="2">{30,140,350,160,"",""}</definedName>
    <definedName name="улу">{30,140,350,160,"",""}</definedName>
    <definedName name="ум">#REF!</definedName>
    <definedName name="Умарова456">#REF!</definedName>
    <definedName name="ункшгол">#N/A</definedName>
    <definedName name="УРГАНЧТУМАН">#REF!</definedName>
    <definedName name="УРГАНЧШАХАР">#REF!</definedName>
    <definedName name="уровень">#REF!</definedName>
    <definedName name="урта" localSheetId="3" hidden="1">#REF!</definedName>
    <definedName name="урта" localSheetId="2" hidden="1">#REF!</definedName>
    <definedName name="урта" hidden="1">#REF!</definedName>
    <definedName name="уртачирчик" localSheetId="3" hidden="1">#REF!</definedName>
    <definedName name="уртачирчик" localSheetId="2" hidden="1">#REF!</definedName>
    <definedName name="уртачирчик" hidden="1">#REF!</definedName>
    <definedName name="ўртачирчик" localSheetId="3" hidden="1">#REF!</definedName>
    <definedName name="ўртачирчик" localSheetId="2" hidden="1">#REF!</definedName>
    <definedName name="ўртачирчик" hidden="1">#REF!</definedName>
    <definedName name="утв1">#REF!</definedName>
    <definedName name="утв2">#REF!</definedName>
    <definedName name="утв3">#REF!</definedName>
    <definedName name="утв4">#REF!</definedName>
    <definedName name="Уткир" localSheetId="3">{30,140,350,160,"",""}</definedName>
    <definedName name="Уткир" localSheetId="2">{30,140,350,160,"",""}</definedName>
    <definedName name="Уткир">{30,140,350,160,"",""}</definedName>
    <definedName name="уточ2">#REF!</definedName>
    <definedName name="уточ4">#REF!</definedName>
    <definedName name="уточгод">#REF!</definedName>
    <definedName name="уточнгод">#N/A</definedName>
    <definedName name="уу">#REF!</definedName>
    <definedName name="ууу">#REF!</definedName>
    <definedName name="уууу" localSheetId="3">{30,140,350,160,"",""}</definedName>
    <definedName name="уууу" localSheetId="2">{30,140,350,160,"",""}</definedName>
    <definedName name="уууу">{30,140,350,160,"",""}</definedName>
    <definedName name="ууууу" localSheetId="3">[0]!дел/1000</definedName>
    <definedName name="ууууу" localSheetId="1">[0]!дел/1000</definedName>
    <definedName name="ууууу" localSheetId="2">[0]!дел/1000</definedName>
    <definedName name="ууууу">[0]!дел/1000</definedName>
    <definedName name="уууууууууууууууууу" localSheetId="3">DATE([0]!yil,[0]!oy,1)</definedName>
    <definedName name="уууууууууууууууууу" localSheetId="2">DATE([0]!yil,[0]!oy,1)</definedName>
    <definedName name="уууууууууууууууууу">DATE(yil,oy,1)</definedName>
    <definedName name="уууууууууууууууууууу" localSheetId="3">TRUNC(([0]!oy-1)/3+1)</definedName>
    <definedName name="уууууууууууууууууууу" localSheetId="2">TRUNC(([0]!oy-1)/3+1)</definedName>
    <definedName name="уууууууууууууууууууу">TRUNC((oy-1)/3+1)</definedName>
    <definedName name="ууууууууууууууууууууу" localSheetId="3">TRUNC(([0]!oy-1)/3+1)</definedName>
    <definedName name="ууууууууууууууууууууу" localSheetId="2">TRUNC(([0]!oy-1)/3+1)</definedName>
    <definedName name="ууууууууууууууууууууу">TRUNC((oy-1)/3+1)</definedName>
    <definedName name="ууууууууууууууууууууууу" localSheetId="3">TRUNC(([0]!oy-1)/3+1)</definedName>
    <definedName name="ууууууууууууууууууууууу" localSheetId="2">TRUNC(([0]!oy-1)/3+1)</definedName>
    <definedName name="ууууууууууууууууууууууу">TRUNC((oy-1)/3+1)</definedName>
    <definedName name="уц" localSheetId="3">{30,140,350,160,"",""}</definedName>
    <definedName name="уц" localSheetId="2">{30,140,350,160,"",""}</definedName>
    <definedName name="уц">{30,140,350,160,"",""}</definedName>
    <definedName name="ф">#REF!</definedName>
    <definedName name="ф2">#N/A</definedName>
    <definedName name="ф5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ф5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ф5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Факторы" localSheetId="3">TRUNC(([0]!oy-1)/3+1)</definedName>
    <definedName name="Факторы" localSheetId="2">TRUNC(([0]!oy-1)/3+1)</definedName>
    <definedName name="Факторы">TRUNC((oy-1)/3+1)</definedName>
    <definedName name="Фаргона" localSheetId="3">#REF!</definedName>
    <definedName name="Фаргона" localSheetId="2">#REF!</definedName>
    <definedName name="Фаргона">#REF!</definedName>
    <definedName name="фв" localSheetId="3">#REF!</definedName>
    <definedName name="фв" localSheetId="2">#REF!</definedName>
    <definedName name="фв">#REF!</definedName>
    <definedName name="фвыавп" localSheetId="3">{30,140,350,160,"",""}</definedName>
    <definedName name="фвыавп" localSheetId="2">{30,140,350,160,"",""}</definedName>
    <definedName name="фвыавп">{30,140,350,160,"",""}</definedName>
    <definedName name="февраль_фактор" localSheetId="3">TRUNC(([0]!oy-1)/3+1)</definedName>
    <definedName name="февраль_фактор" localSheetId="2">TRUNC(([0]!oy-1)/3+1)</definedName>
    <definedName name="февраль_фактор">TRUNC((oy-1)/3+1)</definedName>
    <definedName name="фермер" localSheetId="3">#REF!</definedName>
    <definedName name="фермер" localSheetId="2">#REF!</definedName>
    <definedName name="фермер">#REF!</definedName>
    <definedName name="ФЗСЖЧШ__ХЛЭЖШО" localSheetId="3">#REF!</definedName>
    <definedName name="ФЗСЖЧШ__ХЛЭЖШО" localSheetId="2">#REF!</definedName>
    <definedName name="ФЗСЖЧШ__ХЛЭЖШО">#REF!</definedName>
    <definedName name="фйфй" localSheetId="3">#REF!</definedName>
    <definedName name="фйфй" localSheetId="2">#REF!</definedName>
    <definedName name="фйфй">#REF!</definedName>
    <definedName name="фйфйф">#N/A</definedName>
    <definedName name="флт" localSheetId="3">{30,140,350,160,"",""}</definedName>
    <definedName name="флт" localSheetId="2">{30,140,350,160,"",""}</definedName>
    <definedName name="флт">{30,140,350,160,"",""}</definedName>
    <definedName name="фонд">#REF!</definedName>
    <definedName name="форма_таб01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форма_таб01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форма_таб0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Формир">#REF!</definedName>
    <definedName name="фр">#REF!</definedName>
    <definedName name="фтв">#REF!</definedName>
    <definedName name="фф">#REF!</definedName>
    <definedName name="ффф">#REF!</definedName>
    <definedName name="фффф">#REF!</definedName>
    <definedName name="ФФФФФФ">#REF!</definedName>
    <definedName name="фы">'[37]Фориш 2003'!$O$4</definedName>
    <definedName name="фыавыфа" localSheetId="3">{30,140,350,160,"",""}</definedName>
    <definedName name="фыавыфа" localSheetId="2">{30,140,350,160,"",""}</definedName>
    <definedName name="фыавыфа">{30,140,350,160,"",""}</definedName>
    <definedName name="фывчыйывчйы" localSheetId="3">{30,140,350,160,"",""}</definedName>
    <definedName name="фывчыйывчйы" localSheetId="2">{30,140,350,160,"",""}</definedName>
    <definedName name="фывчыйывчйы">{30,140,350,160,"",""}</definedName>
    <definedName name="фыфы">#REF!</definedName>
    <definedName name="фыы" localSheetId="3">TRUNC(([0]!oy-1)/3+1)</definedName>
    <definedName name="фыы" localSheetId="2">TRUNC(([0]!oy-1)/3+1)</definedName>
    <definedName name="фыы">TRUNC((oy-1)/3+1)</definedName>
    <definedName name="фяфчфчфч" localSheetId="3">{30,140,350,160,"",""}</definedName>
    <definedName name="фяфчфчфч" localSheetId="2">{30,140,350,160,"",""}</definedName>
    <definedName name="фяфчфчфч">{30,140,350,160,"",""}</definedName>
    <definedName name="хж">#REF!</definedName>
    <definedName name="хз" localSheetId="3">{30,140,350,160,"",""}</definedName>
    <definedName name="хз" localSheetId="2">{30,140,350,160,"",""}</definedName>
    <definedName name="хз">{30,140,350,160,"",""}</definedName>
    <definedName name="ХИВАТУМАН">#REF!</definedName>
    <definedName name="Ходжейли">#REF!</definedName>
    <definedName name="хоз">#REF!</definedName>
    <definedName name="ХОНКАТУМАН">#REF!</definedName>
    <definedName name="Хоразм">#REF!</definedName>
    <definedName name="хр">#REF!</definedName>
    <definedName name="Худудлар">[14]База!$C$2:$C$15</definedName>
    <definedName name="Хужайли1" localSheetId="3">{30,140,350,160,"",""}</definedName>
    <definedName name="Хужайли1" localSheetId="2">{30,140,350,160,"",""}</definedName>
    <definedName name="Хужайли1">{30,140,350,160,"",""}</definedName>
    <definedName name="ххх">#REF!</definedName>
    <definedName name="ц" localSheetId="3">{30,140,350,160,"",""}</definedName>
    <definedName name="ц" localSheetId="2">{30,140,350,160,"",""}</definedName>
    <definedName name="ц">{30,140,350,160,"",""}</definedName>
    <definedName name="ц_вл">#REF!</definedName>
    <definedName name="ЦВ">#REF!</definedName>
    <definedName name="ЦГаз">#REF!</definedName>
    <definedName name="Цена_внутр">#REF!</definedName>
    <definedName name="Цена_Эксп">#REF!</definedName>
    <definedName name="ЦенаЗакоытого">#REF!</definedName>
    <definedName name="ЦенаЗакрытого">#REF!</definedName>
    <definedName name="центр">#REF!</definedName>
    <definedName name="центр1">#REF!</definedName>
    <definedName name="цй" localSheetId="3">{30,140,350,160,"",""}</definedName>
    <definedName name="цй" localSheetId="2">{30,140,350,160,"",""}</definedName>
    <definedName name="цй">{30,140,350,160,"",""}</definedName>
    <definedName name="цйц" localSheetId="3">{30,140,350,160,"",""}</definedName>
    <definedName name="цйц" localSheetId="2">{30,140,350,160,"",""}</definedName>
    <definedName name="цйц">{30,140,350,160,"",""}</definedName>
    <definedName name="ЦК">#REF!</definedName>
    <definedName name="ЦП">#REF!</definedName>
    <definedName name="ЦПар">#REF!</definedName>
    <definedName name="ЦПВП">#REF!</definedName>
    <definedName name="ЦРС">#REF!</definedName>
    <definedName name="цс">#REF!</definedName>
    <definedName name="ЦУК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ЦУК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ЦУК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цук2" localSheetId="3">{30,140,350,160,"",""}</definedName>
    <definedName name="цук2" localSheetId="2">{30,140,350,160,"",""}</definedName>
    <definedName name="цук2">{30,140,350,160,"",""}</definedName>
    <definedName name="цукцкцк" localSheetId="3" hidden="1">#REF!</definedName>
    <definedName name="цукцкцк" localSheetId="2" hidden="1">#REF!</definedName>
    <definedName name="цукцкцк" hidden="1">#REF!</definedName>
    <definedName name="цукцкцукацуауа">#REF!</definedName>
    <definedName name="цц">#REF!</definedName>
    <definedName name="ЦЦРЭО">#REF!</definedName>
    <definedName name="ццц">#REF!</definedName>
    <definedName name="ЦЦЦЦ">#N/A</definedName>
    <definedName name="ЦЭ">#REF!</definedName>
    <definedName name="ЦЭлектроэнергия">#REF!</definedName>
    <definedName name="ч">#N/A</definedName>
    <definedName name="Чакирув">#REF!</definedName>
    <definedName name="чапртва">#N/A</definedName>
    <definedName name="чаптрпи">#N/A</definedName>
    <definedName name="чаптсмит">#N/A</definedName>
    <definedName name="чвртит">#N/A</definedName>
    <definedName name="Чиноз_договор">#REF!</definedName>
    <definedName name="Чиноз_семена">#REF!</definedName>
    <definedName name="чл">#REF!</definedName>
    <definedName name="чмсмичтмит" localSheetId="3">{30,140,350,160,"",""}</definedName>
    <definedName name="чмсмичтмит" localSheetId="2">{30,140,350,160,"",""}</definedName>
    <definedName name="чмсмичтмит">{30,140,350,160,"",""}</definedName>
    <definedName name="чрипаорп">#N/A</definedName>
    <definedName name="чс" localSheetId="3">{30,140,350,160,"",""}</definedName>
    <definedName name="чс" localSheetId="2">{30,140,350,160,"",""}</definedName>
    <definedName name="чс">{30,140,350,160,"",""}</definedName>
    <definedName name="чсм" localSheetId="3">{30,140,350,160,"",""}</definedName>
    <definedName name="чсм" localSheetId="2">{30,140,350,160,"",""}</definedName>
    <definedName name="чсм">{30,140,350,160,"",""}</definedName>
    <definedName name="чсчсчсчсч">#REF!</definedName>
    <definedName name="чукур" localSheetId="3">{30,140,350,160,"",""}</definedName>
    <definedName name="чукур" localSheetId="2">{30,140,350,160,"",""}</definedName>
    <definedName name="чукур">{30,140,350,160,"",""}</definedName>
    <definedName name="ччч">#REF!</definedName>
    <definedName name="ш" localSheetId="3">{30,140,350,160,"",""}</definedName>
    <definedName name="ш" localSheetId="2">{30,140,350,160,"",""}</definedName>
    <definedName name="ш">{30,140,350,160,"",""}</definedName>
    <definedName name="ш.ж._счетчик__сиз">#REF!</definedName>
    <definedName name="шарбат" localSheetId="3">{30,140,350,160,"",""}</definedName>
    <definedName name="шарбат" localSheetId="2">{30,140,350,160,"",""}</definedName>
    <definedName name="шарбат">{30,140,350,160,"",""}</definedName>
    <definedName name="Шахар">#REF!</definedName>
    <definedName name="шгн" localSheetId="3">{30,140,350,160,"",""}</definedName>
    <definedName name="шгн" localSheetId="2">{30,140,350,160,"",""}</definedName>
    <definedName name="шгн">{30,140,350,160,"",""}</definedName>
    <definedName name="шгщдшгдрол">#N/A</definedName>
    <definedName name="шддлл">#N/A</definedName>
    <definedName name="Шерали">#REF!</definedName>
    <definedName name="шж">#REF!</definedName>
    <definedName name="школа">#REF!</definedName>
    <definedName name="шо">#REF!</definedName>
    <definedName name="шур" localSheetId="3">{30,140,350,160,"",""}</definedName>
    <definedName name="шур" localSheetId="2">{30,140,350,160,"",""}</definedName>
    <definedName name="шур">{30,140,350,160,"",""}</definedName>
    <definedName name="шурик">#REF!</definedName>
    <definedName name="шухрат">#REF!</definedName>
    <definedName name="шўшш" localSheetId="3">{30,140,350,160,"",""}</definedName>
    <definedName name="шўшш" localSheetId="2">{30,140,350,160,"",""}</definedName>
    <definedName name="шўшш">{30,140,350,160,"",""}</definedName>
    <definedName name="шщдшгдж">#N/A</definedName>
    <definedName name="щ">#N/A</definedName>
    <definedName name="щгшзжролгша">#N/A</definedName>
    <definedName name="щд">#REF!</definedName>
    <definedName name="щзш">#REF!</definedName>
    <definedName name="щщщщ">#REF!</definedName>
    <definedName name="ъ">#N/A</definedName>
    <definedName name="ъъъъъъъъъъъъъъъъъ">#REF!</definedName>
    <definedName name="ы" localSheetId="3">{30,140,350,160,"",""}</definedName>
    <definedName name="ы" localSheetId="2">{30,140,350,160,"",""}</definedName>
    <definedName name="ы">{30,140,350,160,"",""}</definedName>
    <definedName name="ыанено">#N/A</definedName>
    <definedName name="ыафыафывафыафыафыа" localSheetId="3" hidden="1">#REF!</definedName>
    <definedName name="ыафыафывафыафыафыа" localSheetId="2" hidden="1">#REF!</definedName>
    <definedName name="ыафыафывафыафыафыа" hidden="1">#REF!</definedName>
    <definedName name="ыв" localSheetId="3">{30,140,350,160,"",""}</definedName>
    <definedName name="ыв" localSheetId="2">{30,140,350,160,"",""}</definedName>
    <definedName name="ыв">{30,140,350,160,"",""}</definedName>
    <definedName name="ыва" localSheetId="3">{30,140,350,160,"",""}</definedName>
    <definedName name="ыва" localSheetId="2">{30,140,350,160,"",""}</definedName>
    <definedName name="ыва">{30,140,350,160,"",""}</definedName>
    <definedName name="ывавы">#REF!</definedName>
    <definedName name="ывап">#REF!</definedName>
    <definedName name="ывапролд">#REF!</definedName>
    <definedName name="ывкпирц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ывкпирц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ывкпирц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ывм">#REF!</definedName>
    <definedName name="ывпрпар">#N/A</definedName>
    <definedName name="ывсвапть" localSheetId="3">{30,140,350,160,"",""}</definedName>
    <definedName name="ывсвапть" localSheetId="2">{30,140,350,160,"",""}</definedName>
    <definedName name="ывсвапть">{30,140,350,160,"",""}</definedName>
    <definedName name="ывсы">#REF!</definedName>
    <definedName name="ывы">#REF!</definedName>
    <definedName name="ывывавававав">#REF!</definedName>
    <definedName name="ывывыв">#REF!</definedName>
    <definedName name="ыеугнеоен">#N/A</definedName>
    <definedName name="ыпыв" localSheetId="3">TRUNC(([0]!oy-1)/3+1)</definedName>
    <definedName name="ыпыв" localSheetId="2">TRUNC(([0]!oy-1)/3+1)</definedName>
    <definedName name="ыпыв">TRUNC(([0]!oy-1)/3+1)</definedName>
    <definedName name="ыр">#N/A</definedName>
    <definedName name="ЫСЫСЫС" localSheetId="3">{30,140,350,160,"",""}</definedName>
    <definedName name="ЫСЫСЫС" localSheetId="2">{30,140,350,160,"",""}</definedName>
    <definedName name="ЫСЫСЫС">{30,140,350,160,"",""}</definedName>
    <definedName name="ыфв" localSheetId="3">{30,140,350,160,"",""}</definedName>
    <definedName name="ыфв" localSheetId="2">{30,140,350,160,"",""}</definedName>
    <definedName name="ыфв">{30,140,350,160,"",""}</definedName>
    <definedName name="ыфвчыф">#REF!</definedName>
    <definedName name="ыцвуц">#REF!</definedName>
    <definedName name="ыцйц" localSheetId="3">TRUNC(([0]!oy-1)/3+1)</definedName>
    <definedName name="ыцйц" localSheetId="2">TRUNC(([0]!oy-1)/3+1)</definedName>
    <definedName name="ыцйц">TRUNC((oy-1)/3+1)</definedName>
    <definedName name="ыыы" localSheetId="3">#REF!</definedName>
    <definedName name="ыыы" localSheetId="2">#REF!</definedName>
    <definedName name="ыыы">#REF!</definedName>
    <definedName name="ЫЫЫЫ" localSheetId="3">#REF!</definedName>
    <definedName name="ЫЫЫЫ" localSheetId="2">#REF!</definedName>
    <definedName name="ЫЫЫЫ">#REF!</definedName>
    <definedName name="ыыыыыыыыыы" localSheetId="3">TRUNC(([0]!oy-1)/3+1)</definedName>
    <definedName name="ыыыыыыыыыы" localSheetId="2">TRUNC(([0]!oy-1)/3+1)</definedName>
    <definedName name="ыыыыыыыыыы">TRUNC((oy-1)/3+1)</definedName>
    <definedName name="ь" localSheetId="3">{30,140,350,160,"",""}</definedName>
    <definedName name="ь" localSheetId="2">{30,140,350,160,"",""}</definedName>
    <definedName name="ь">{30,140,350,160,"",""}</definedName>
    <definedName name="ьд">#REF!</definedName>
    <definedName name="ьььь" localSheetId="3">TRUNC(([0]!oy-1)/3+1)</definedName>
    <definedName name="ьььь" localSheetId="2">TRUNC(([0]!oy-1)/3+1)</definedName>
    <definedName name="ьььь">TRUNC((oy-1)/3+1)</definedName>
    <definedName name="э" localSheetId="3">DATE([0]!yil,[0]!oy,1)</definedName>
    <definedName name="э" localSheetId="2">DATE([0]!yil,[0]!oy,1)</definedName>
    <definedName name="э">DATE(yil,oy,1)</definedName>
    <definedName name="экс" localSheetId="3">TRUNC(([0]!oy-1)/3+1)</definedName>
    <definedName name="экс" localSheetId="2">TRUNC(([0]!oy-1)/3+1)</definedName>
    <definedName name="экс">TRUNC((oy-1)/3+1)</definedName>
    <definedName name="экспор" localSheetId="3">TRUNC(([0]!oy-1)/3+1)</definedName>
    <definedName name="экспор" localSheetId="2">TRUNC(([0]!oy-1)/3+1)</definedName>
    <definedName name="экспор">TRUNC((oy-1)/3+1)</definedName>
    <definedName name="экспорт" localSheetId="3">TRUNC(([0]!oy-1)/3+1)</definedName>
    <definedName name="экспорт" localSheetId="2">TRUNC(([0]!oy-1)/3+1)</definedName>
    <definedName name="экспорт">TRUNC((oy-1)/3+1)</definedName>
    <definedName name="Электр" localSheetId="3">#REF!</definedName>
    <definedName name="Электр" localSheetId="2">#REF!</definedName>
    <definedName name="Электр">#REF!</definedName>
    <definedName name="Элликкала" localSheetId="3">#REF!</definedName>
    <definedName name="Элликкала" localSheetId="2">#REF!</definedName>
    <definedName name="Элликкала">#REF!</definedName>
    <definedName name="эоцех" localSheetId="3">#REF!</definedName>
    <definedName name="эоцех" localSheetId="2">#REF!</definedName>
    <definedName name="эоцех">#REF!</definedName>
    <definedName name="эт">#REF!</definedName>
    <definedName name="ЭХА">#REF!</definedName>
    <definedName name="эээ">#REF!</definedName>
    <definedName name="ээээээ" localSheetId="3" hidden="1">#REF!</definedName>
    <definedName name="ээээээ" localSheetId="2" hidden="1">#REF!</definedName>
    <definedName name="ээээээ" hidden="1">#REF!</definedName>
    <definedName name="ю">#REF!</definedName>
    <definedName name="юб">#REF!</definedName>
    <definedName name="юбк">#REF!</definedName>
    <definedName name="юкори" localSheetId="3" hidden="1">#REF!</definedName>
    <definedName name="юкори" localSheetId="2" hidden="1">#REF!</definedName>
    <definedName name="юкори" hidden="1">#REF!</definedName>
    <definedName name="юмшатиш" localSheetId="3">{30,140,350,160,"",""}</definedName>
    <definedName name="юмшатиш" localSheetId="2">{30,140,350,160,"",""}</definedName>
    <definedName name="юмшатиш">{30,140,350,160,"",""}</definedName>
    <definedName name="юмшок" localSheetId="3">{30,140,350,160,"",""}</definedName>
    <definedName name="юмшок" localSheetId="2">{30,140,350,160,"",""}</definedName>
    <definedName name="юмшок">{30,140,350,160,"",""}</definedName>
    <definedName name="юод" localSheetId="3">{30,140,350,160,"",""}</definedName>
    <definedName name="юод" localSheetId="2">{30,140,350,160,"",""}</definedName>
    <definedName name="юод">{30,140,350,160,"",""}</definedName>
    <definedName name="юю">#REF!</definedName>
    <definedName name="я" localSheetId="3">{30,140,350,160,"",""}</definedName>
    <definedName name="я" localSheetId="2">{30,140,350,160,"",""}</definedName>
    <definedName name="я">{30,140,350,160,"",""}</definedName>
    <definedName name="я.и.у.жадвал">#REF!</definedName>
    <definedName name="я\чсячсячсячсячсячсячсмячс" localSheetId="3" hidden="1">#REF!</definedName>
    <definedName name="я\чсячсячсячсячсячсячсмячс" localSheetId="2" hidden="1">#REF!</definedName>
    <definedName name="я\чсячсячсячсячсячсячсмячс" hidden="1">#REF!</definedName>
    <definedName name="явчақвақвақва">#REF!</definedName>
    <definedName name="ягана" localSheetId="3">{30,140,350,160,"",""}</definedName>
    <definedName name="ягана" localSheetId="2">{30,140,350,160,"",""}</definedName>
    <definedName name="ягана">{30,140,350,160,"",""}</definedName>
    <definedName name="янв">#REF!</definedName>
    <definedName name="январапрель">#REF!</definedName>
    <definedName name="янги" localSheetId="3">{30,140,350,160,"",""}</definedName>
    <definedName name="янги" localSheetId="2">{30,140,350,160,"",""}</definedName>
    <definedName name="янги">{30,140,350,160,"",""}</definedName>
    <definedName name="янгиааа" localSheetId="3">{30,140,350,160,"",""}</definedName>
    <definedName name="янгиааа" localSheetId="2">{30,140,350,160,"",""}</definedName>
    <definedName name="янгиааа">{30,140,350,160,"",""}</definedName>
    <definedName name="янгиаааа" localSheetId="3">{30,140,350,160,"",""}</definedName>
    <definedName name="янгиаааа" localSheetId="2">{30,140,350,160,"",""}</definedName>
    <definedName name="янгиаааа">{30,140,350,160,"",""}</definedName>
    <definedName name="ЯНГИАРИКТУМАН">#REF!</definedName>
    <definedName name="ЯНГИБОЗОРТУМАН">#REF!</definedName>
    <definedName name="яни">#REF!</definedName>
    <definedName name="ячсячсячсячсячс" localSheetId="3" hidden="1">#REF!</definedName>
    <definedName name="ячсячсячсячсячс" localSheetId="2" hidden="1">#REF!</definedName>
    <definedName name="ячсячсячсячсячс" hidden="1">#REF!</definedName>
    <definedName name="ячфячфф" localSheetId="3">{30,140,350,160,"",""}</definedName>
    <definedName name="ячфячфф" localSheetId="2">{30,140,350,160,"",""}</definedName>
    <definedName name="ячфячфф">{30,140,350,160,"",""}</definedName>
    <definedName name="яяя">#N/A</definedName>
    <definedName name="가격">#REF!</definedName>
    <definedName name="개발차종">#N/A</definedName>
    <definedName name="경영계획">#REF!</definedName>
    <definedName name="계획" localSheetId="3" hidden="1">#REF!</definedName>
    <definedName name="계획" localSheetId="2" hidden="1">#REF!</definedName>
    <definedName name="계획" hidden="1">#REF!</definedName>
    <definedName name="구조조정계획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구조조정계획" localSheetId="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구조조정계획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구조조정계획1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구조조정계획1" localSheetId="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구조조정계획1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권">#N/A</definedName>
    <definedName name="권종원">#N/A</definedName>
    <definedName name="김">#REF!</definedName>
    <definedName name="김세일">#N/A</definedName>
    <definedName name="김일">#N/A</definedName>
    <definedName name="ㄴㄴㄴㄴㄴㄴ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ㄴㄴㄴ" localSheetId="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ㄴ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단가" localSheetId="3" hidden="1">{#N/A,#N/A,FALSE,"BODY"}</definedName>
    <definedName name="단가" localSheetId="2" hidden="1">{#N/A,#N/A,FALSE,"BODY"}</definedName>
    <definedName name="단가" hidden="1">{#N/A,#N/A,FALSE,"BODY"}</definedName>
    <definedName name="ㅁㅇㄹㄹㄼㅂㅈㄷ1132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ㅇㄹㄹㄼㅂㅈㄷ1132" localSheetId="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ㅇㄹㄹㄼㅂㅈㄷ11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" localSheetId="3" hidden="1">{#N/A,#N/A,TRUE,"일정"}</definedName>
    <definedName name="미" localSheetId="2" hidden="1">{#N/A,#N/A,TRUE,"일정"}</definedName>
    <definedName name="미" hidden="1">{#N/A,#N/A,TRUE,"일정"}</definedName>
    <definedName name="미승인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병수3" localSheetId="3" hidden="1">{#N/A,#N/A,FALSE,"BODY"}</definedName>
    <definedName name="병수3" localSheetId="2" hidden="1">{#N/A,#N/A,FALSE,"BODY"}</definedName>
    <definedName name="병수3" hidden="1">{#N/A,#N/A,FALSE,"BODY"}</definedName>
    <definedName name="부채현황">#N/A</definedName>
    <definedName name="비교2">#REF!</definedName>
    <definedName name="사업환경" localSheetId="3" hidden="1">{#N/A,#N/A,FALSE,"BODY"}</definedName>
    <definedName name="사업환경" localSheetId="2" hidden="1">{#N/A,#N/A,FALSE,"BODY"}</definedName>
    <definedName name="사업환경" hidden="1">{#N/A,#N/A,FALSE,"BODY"}</definedName>
    <definedName name="새일정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새일정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새일정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생산능력">#REF!</definedName>
    <definedName name="성명">#REF!</definedName>
    <definedName name="세일">#N/A</definedName>
    <definedName name="손익" localSheetId="3" hidden="1">{#N/A,#N/A,FALSE,"BODY"}</definedName>
    <definedName name="손익" localSheetId="2" hidden="1">{#N/A,#N/A,FALSE,"BODY"}</definedName>
    <definedName name="손익" hidden="1">{#N/A,#N/A,FALSE,"BODY"}</definedName>
    <definedName name="시기조정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설투자" localSheetId="3">[0]!_a1Z,[0]!_a2Z</definedName>
    <definedName name="시설투자" localSheetId="1">[0]!_a1Z,[0]!_a2Z</definedName>
    <definedName name="시설투자" localSheetId="2">[0]!_a1Z,[0]!_a2Z</definedName>
    <definedName name="시설투자">[0]!_a1Z,[0]!_a2Z</definedName>
    <definedName name="시설투자2" localSheetId="3">[0]!_a1Z,[0]!_a2Z</definedName>
    <definedName name="시설투자2" localSheetId="1">[0]!_a1Z,[0]!_a2Z</definedName>
    <definedName name="시설투자2" localSheetId="2">[0]!_a1Z,[0]!_a2Z</definedName>
    <definedName name="시설투자2">[0]!_a1Z,[0]!_a2Z</definedName>
    <definedName name="시장" localSheetId="3">#REF!</definedName>
    <definedName name="시장" localSheetId="2">#REF!</definedName>
    <definedName name="시장">#REF!</definedName>
    <definedName name="신용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1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1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ㅇㅇㅇ">#REF!</definedName>
    <definedName name="ㅇㅇㅇㅇㅇ" localSheetId="3" hidden="1">{#VALUE!,#N/A,TRUE,0}</definedName>
    <definedName name="ㅇㅇㅇㅇㅇ" localSheetId="2" hidden="1">{#VALUE!,#N/A,TRUE,0}</definedName>
    <definedName name="ㅇㅇㅇㅇㅇ" hidden="1">{#VALUE!,#N/A,TRUE,0}</definedName>
    <definedName name="ㅇㅇㅇㅇㅇㅇㅇㅇㅇㅇㅇ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ㅇㅇㅇㅇㅇㅇㅇㅇㅇ" localSheetId="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ㅇㅇㅇㅇㅇㅇㅇㅇ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원가계획" localSheetId="3" hidden="1">{#N/A,#N/A,FALSE,"BODY"}</definedName>
    <definedName name="원가계획" localSheetId="2" hidden="1">{#N/A,#N/A,FALSE,"BODY"}</definedName>
    <definedName name="원가계획" hidden="1">{#N/A,#N/A,FALSE,"BODY"}</definedName>
    <definedName name="이명철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이명철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이명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이천년비용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이천년비용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이천년비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쇄제목">#REF!</definedName>
    <definedName name="일">#N/A</definedName>
    <definedName name="일정2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일정2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일정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입범석">#REF!</definedName>
    <definedName name="재료비" localSheetId="3" hidden="1">{#N/A,#N/A,FALSE,"BODY"}</definedName>
    <definedName name="재료비" localSheetId="2" hidden="1">{#N/A,#N/A,FALSE,"BODY"}</definedName>
    <definedName name="재료비" hidden="1">{#N/A,#N/A,FALSE,"BODY"}</definedName>
    <definedName name="전장su">#REF!</definedName>
    <definedName name="정비대수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종원">#N/A</definedName>
    <definedName name="차종별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종별" localSheetId="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종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차" localSheetId="3" hidden="1">{#N/A,#N/A,TRUE,"일정"}</definedName>
    <definedName name="차차" localSheetId="2" hidden="1">{#N/A,#N/A,TRUE,"일정"}</definedName>
    <definedName name="차차" hidden="1">{#N/A,#N/A,TRUE,"일정"}</definedName>
    <definedName name="차체2">#REF!</definedName>
    <definedName name="초ㅐ" localSheetId="3" hidden="1">{"'Monthly 1997'!$A$3:$S$89"}</definedName>
    <definedName name="초ㅐ" localSheetId="2" hidden="1">{"'Monthly 1997'!$A$3:$S$89"}</definedName>
    <definedName name="초ㅐ" hidden="1">{"'Monthly 1997'!$A$3:$S$89"}</definedName>
    <definedName name="커버" localSheetId="3">[0]!_a1Z,[0]!_a2Z</definedName>
    <definedName name="커버" localSheetId="1">[0]!_a1Z,[0]!_a2Z</definedName>
    <definedName name="커버" localSheetId="2">[0]!_a1Z,[0]!_a2Z</definedName>
    <definedName name="커버">[0]!_a1Z,[0]!_a2Z</definedName>
    <definedName name="템플리트모듈1" localSheetId="3">[0]!BlankMacro1</definedName>
    <definedName name="템플리트모듈1" localSheetId="1">[0]!BlankMacro1</definedName>
    <definedName name="템플리트모듈1" localSheetId="2">[0]!BlankMacro1</definedName>
    <definedName name="템플리트모듈1">[0]!BlankMacro1</definedName>
    <definedName name="템플리트모듈2" localSheetId="3">[0]!BlankMacro1</definedName>
    <definedName name="템플리트모듈2" localSheetId="1">[0]!BlankMacro1</definedName>
    <definedName name="템플리트모듈2" localSheetId="2">[0]!BlankMacro1</definedName>
    <definedName name="템플리트모듈2">[0]!BlankMacro1</definedName>
    <definedName name="템플리트모듈3" localSheetId="3">[0]!BlankMacro1</definedName>
    <definedName name="템플리트모듈3" localSheetId="1">[0]!BlankMacro1</definedName>
    <definedName name="템플리트모듈3" localSheetId="2">[0]!BlankMacro1</definedName>
    <definedName name="템플리트모듈3">[0]!BlankMacro1</definedName>
    <definedName name="템플리트모듈4" localSheetId="3">[0]!BlankMacro1</definedName>
    <definedName name="템플리트모듈4" localSheetId="1">[0]!BlankMacro1</definedName>
    <definedName name="템플리트모듈4" localSheetId="2">[0]!BlankMacro1</definedName>
    <definedName name="템플리트모듈4">[0]!BlankMacro1</definedName>
    <definedName name="템플리트모듈5" localSheetId="3">[0]!BlankMacro1</definedName>
    <definedName name="템플리트모듈5" localSheetId="1">[0]!BlankMacro1</definedName>
    <definedName name="템플리트모듈5" localSheetId="2">[0]!BlankMacro1</definedName>
    <definedName name="템플리트모듈5">[0]!BlankMacro1</definedName>
    <definedName name="템플리트모듈6" localSheetId="3">[0]!BlankMacro1</definedName>
    <definedName name="템플리트모듈6" localSheetId="1">[0]!BlankMacro1</definedName>
    <definedName name="템플리트모듈6" localSheetId="2">[0]!BlankMacro1</definedName>
    <definedName name="템플리트모듈6">[0]!BlankMacro1</definedName>
    <definedName name="판매보증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품목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48" i="4" l="1"/>
  <c r="O48" i="4"/>
  <c r="N48" i="4"/>
  <c r="Z45" i="4"/>
  <c r="Z44" i="4"/>
  <c r="Z43" i="4"/>
  <c r="AG40" i="4"/>
  <c r="AE40" i="4"/>
  <c r="AB40" i="4"/>
  <c r="Z40" i="4"/>
  <c r="U40" i="4"/>
  <c r="S40" i="4"/>
  <c r="P40" i="4"/>
  <c r="N40" i="4"/>
  <c r="AC30" i="4"/>
  <c r="Q30" i="4"/>
  <c r="AC28" i="4"/>
  <c r="Q28" i="4"/>
  <c r="Z10" i="4"/>
  <c r="N10" i="4"/>
  <c r="Z9" i="4"/>
  <c r="Z8" i="4"/>
  <c r="N8" i="4"/>
  <c r="Y7" i="4"/>
  <c r="M7" i="4"/>
  <c r="A7" i="4"/>
  <c r="W4" i="4"/>
  <c r="Z45" i="3"/>
  <c r="Z44" i="3"/>
  <c r="N41" i="3"/>
  <c r="AG40" i="3"/>
  <c r="AE40" i="3"/>
  <c r="AB40" i="3"/>
  <c r="Z40" i="3"/>
  <c r="Q30" i="3"/>
  <c r="Q28" i="3"/>
  <c r="Z10" i="3"/>
  <c r="N10" i="3"/>
  <c r="Z9" i="3"/>
  <c r="N9" i="3"/>
  <c r="Z8" i="3"/>
  <c r="N8" i="3"/>
  <c r="Y7" i="3"/>
  <c r="M7" i="3"/>
  <c r="A7" i="3"/>
  <c r="E253" i="2"/>
  <c r="E251" i="2"/>
  <c r="E252" i="2" s="1"/>
  <c r="E250" i="2"/>
  <c r="E249" i="2"/>
  <c r="E248" i="2"/>
  <c r="E247" i="2"/>
  <c r="K246" i="2"/>
  <c r="J246" i="2"/>
  <c r="G246" i="2"/>
  <c r="F246" i="2"/>
  <c r="E246" i="2"/>
  <c r="N245" i="2"/>
  <c r="M245" i="2"/>
  <c r="L245" i="2"/>
  <c r="K245" i="2"/>
  <c r="J245" i="2"/>
  <c r="I245" i="2"/>
  <c r="H245" i="2"/>
  <c r="G245" i="2"/>
  <c r="F245" i="2"/>
  <c r="E245" i="2"/>
  <c r="N244" i="2"/>
  <c r="N246" i="2" s="1"/>
  <c r="M244" i="2"/>
  <c r="M246" i="2" s="1"/>
  <c r="L244" i="2"/>
  <c r="L246" i="2" s="1"/>
  <c r="K244" i="2"/>
  <c r="J244" i="2"/>
  <c r="I244" i="2"/>
  <c r="I246" i="2" s="1"/>
  <c r="H244" i="2"/>
  <c r="H246" i="2" s="1"/>
  <c r="G244" i="2"/>
  <c r="F244" i="2"/>
  <c r="E244" i="2"/>
  <c r="G236" i="2"/>
  <c r="H227" i="2" s="1"/>
  <c r="F236" i="2"/>
  <c r="F237" i="2" s="1"/>
  <c r="E236" i="2"/>
  <c r="L235" i="2"/>
  <c r="K235" i="2"/>
  <c r="J235" i="2"/>
  <c r="G235" i="2"/>
  <c r="H235" i="2" s="1"/>
  <c r="F235" i="2"/>
  <c r="E235" i="2"/>
  <c r="L234" i="2"/>
  <c r="K234" i="2"/>
  <c r="J234" i="2"/>
  <c r="H234" i="2"/>
  <c r="G234" i="2"/>
  <c r="F234" i="2"/>
  <c r="E234" i="2"/>
  <c r="G233" i="2"/>
  <c r="F233" i="2"/>
  <c r="E233" i="2"/>
  <c r="L232" i="2"/>
  <c r="L233" i="2" s="1"/>
  <c r="K232" i="2"/>
  <c r="K233" i="2" s="1"/>
  <c r="L231" i="2"/>
  <c r="K231" i="2"/>
  <c r="J231" i="2"/>
  <c r="G231" i="2"/>
  <c r="H231" i="2" s="1"/>
  <c r="F231" i="2"/>
  <c r="E231" i="2"/>
  <c r="L230" i="2"/>
  <c r="K230" i="2"/>
  <c r="J230" i="2"/>
  <c r="G230" i="2"/>
  <c r="H230" i="2" s="1"/>
  <c r="F230" i="2"/>
  <c r="E230" i="2"/>
  <c r="L229" i="2"/>
  <c r="K229" i="2"/>
  <c r="J229" i="2"/>
  <c r="G229" i="2"/>
  <c r="H229" i="2" s="1"/>
  <c r="F229" i="2"/>
  <c r="E229" i="2"/>
  <c r="L228" i="2"/>
  <c r="K228" i="2"/>
  <c r="J228" i="2"/>
  <c r="G228" i="2"/>
  <c r="F228" i="2"/>
  <c r="E228" i="2"/>
  <c r="L227" i="2"/>
  <c r="K227" i="2"/>
  <c r="J227" i="2"/>
  <c r="G227" i="2"/>
  <c r="F227" i="2"/>
  <c r="E227" i="2"/>
  <c r="L226" i="2"/>
  <c r="K226" i="2"/>
  <c r="J226" i="2"/>
  <c r="J232" i="2" s="1"/>
  <c r="G226" i="2"/>
  <c r="G232" i="2" s="1"/>
  <c r="H232" i="2" s="1"/>
  <c r="F226" i="2"/>
  <c r="F232" i="2" s="1"/>
  <c r="E226" i="2"/>
  <c r="E232" i="2" s="1"/>
  <c r="E224" i="2"/>
  <c r="E7" i="2" s="1"/>
  <c r="E214" i="2"/>
  <c r="E213" i="2"/>
  <c r="E205" i="2"/>
  <c r="E206" i="2" s="1"/>
  <c r="E204" i="2" s="1"/>
  <c r="E190" i="2"/>
  <c r="E211" i="2" s="1"/>
  <c r="E189" i="2"/>
  <c r="E198" i="2" s="1"/>
  <c r="I184" i="2"/>
  <c r="G184" i="2"/>
  <c r="E184" i="2"/>
  <c r="I183" i="2"/>
  <c r="G183" i="2"/>
  <c r="E183" i="2"/>
  <c r="E172" i="2"/>
  <c r="E171" i="2"/>
  <c r="E169" i="2"/>
  <c r="E168" i="2"/>
  <c r="J153" i="2"/>
  <c r="D148" i="2"/>
  <c r="E146" i="2"/>
  <c r="D144" i="2"/>
  <c r="D140" i="2"/>
  <c r="D138" i="2"/>
  <c r="D127" i="2"/>
  <c r="D126" i="2"/>
  <c r="D147" i="2" s="1"/>
  <c r="D124" i="2"/>
  <c r="D145" i="2" s="1"/>
  <c r="D123" i="2"/>
  <c r="D122" i="2"/>
  <c r="D143" i="2" s="1"/>
  <c r="D121" i="2"/>
  <c r="D142" i="2" s="1"/>
  <c r="D120" i="2"/>
  <c r="D141" i="2" s="1"/>
  <c r="D119" i="2"/>
  <c r="D117" i="2"/>
  <c r="D106" i="2"/>
  <c r="D104" i="2"/>
  <c r="D125" i="2" s="1"/>
  <c r="D146" i="2" s="1"/>
  <c r="G100" i="2"/>
  <c r="F100" i="2"/>
  <c r="E100" i="2"/>
  <c r="K100" i="2" s="1"/>
  <c r="G99" i="2"/>
  <c r="F99" i="2"/>
  <c r="E99" i="2"/>
  <c r="K99" i="2" s="1"/>
  <c r="G98" i="2"/>
  <c r="K98" i="2" s="1"/>
  <c r="F98" i="2"/>
  <c r="E98" i="2"/>
  <c r="G97" i="2"/>
  <c r="F97" i="2"/>
  <c r="E97" i="2"/>
  <c r="K97" i="2" s="1"/>
  <c r="G96" i="2"/>
  <c r="F96" i="2"/>
  <c r="E96" i="2"/>
  <c r="K96" i="2" s="1"/>
  <c r="D95" i="2"/>
  <c r="D118" i="2" s="1"/>
  <c r="D139" i="2" s="1"/>
  <c r="K94" i="2"/>
  <c r="G94" i="2"/>
  <c r="F94" i="2"/>
  <c r="E94" i="2"/>
  <c r="G93" i="2"/>
  <c r="F93" i="2"/>
  <c r="K93" i="2" s="1"/>
  <c r="E93" i="2"/>
  <c r="G92" i="2"/>
  <c r="F92" i="2"/>
  <c r="E92" i="2"/>
  <c r="K92" i="2" s="1"/>
  <c r="K91" i="2"/>
  <c r="G91" i="2"/>
  <c r="F91" i="2"/>
  <c r="E91" i="2"/>
  <c r="G90" i="2"/>
  <c r="F90" i="2"/>
  <c r="K90" i="2" s="1"/>
  <c r="E90" i="2"/>
  <c r="E89" i="2"/>
  <c r="K88" i="2"/>
  <c r="G88" i="2"/>
  <c r="F88" i="2"/>
  <c r="E88" i="2"/>
  <c r="G73" i="2"/>
  <c r="F73" i="2"/>
  <c r="E73" i="2"/>
  <c r="K73" i="2" s="1"/>
  <c r="E76" i="2" s="1"/>
  <c r="J152" i="2" s="1"/>
  <c r="K72" i="2"/>
  <c r="G72" i="2"/>
  <c r="F72" i="2"/>
  <c r="E72" i="2"/>
  <c r="D71" i="2"/>
  <c r="G70" i="2"/>
  <c r="K70" i="2" s="1"/>
  <c r="F70" i="2"/>
  <c r="E70" i="2"/>
  <c r="G69" i="2"/>
  <c r="F69" i="2"/>
  <c r="E69" i="2"/>
  <c r="K69" i="2" s="1"/>
  <c r="E64" i="2"/>
  <c r="E65" i="2" s="1"/>
  <c r="E61" i="2"/>
  <c r="L49" i="2"/>
  <c r="L50" i="2" s="1"/>
  <c r="L54" i="2" s="1"/>
  <c r="L55" i="2" s="1"/>
  <c r="I49" i="2"/>
  <c r="I50" i="2" s="1"/>
  <c r="I54" i="2" s="1"/>
  <c r="I55" i="2" s="1"/>
  <c r="E49" i="2"/>
  <c r="E50" i="2" s="1"/>
  <c r="E54" i="2" s="1"/>
  <c r="P47" i="2"/>
  <c r="L46" i="2"/>
  <c r="I46" i="2"/>
  <c r="E46" i="2"/>
  <c r="E25" i="2"/>
  <c r="E21" i="2"/>
  <c r="E15" i="2"/>
  <c r="E253" i="1"/>
  <c r="E252" i="1"/>
  <c r="E251" i="1"/>
  <c r="E250" i="1"/>
  <c r="N43" i="4" s="1"/>
  <c r="E249" i="1"/>
  <c r="Z42" i="4" s="1"/>
  <c r="E248" i="1"/>
  <c r="Z41" i="4" s="1"/>
  <c r="E247" i="1"/>
  <c r="AA13" i="3" s="1"/>
  <c r="N246" i="1"/>
  <c r="J246" i="1"/>
  <c r="I246" i="1"/>
  <c r="H246" i="1"/>
  <c r="N245" i="1"/>
  <c r="M245" i="1"/>
  <c r="L245" i="1"/>
  <c r="K245" i="1"/>
  <c r="J245" i="1"/>
  <c r="I245" i="1"/>
  <c r="H245" i="1"/>
  <c r="G245" i="1"/>
  <c r="G246" i="1" s="1"/>
  <c r="F245" i="1"/>
  <c r="E245" i="1"/>
  <c r="N244" i="1"/>
  <c r="M244" i="1"/>
  <c r="M246" i="1" s="1"/>
  <c r="L244" i="1"/>
  <c r="L246" i="1" s="1"/>
  <c r="K244" i="1"/>
  <c r="K246" i="1" s="1"/>
  <c r="J244" i="1"/>
  <c r="I244" i="1"/>
  <c r="H244" i="1"/>
  <c r="G244" i="1"/>
  <c r="F244" i="1"/>
  <c r="F246" i="1" s="1"/>
  <c r="E244" i="1"/>
  <c r="E246" i="1" s="1"/>
  <c r="D237" i="1"/>
  <c r="H236" i="1"/>
  <c r="G236" i="1"/>
  <c r="G237" i="1" s="1"/>
  <c r="F236" i="1"/>
  <c r="F237" i="1" s="1"/>
  <c r="E236" i="1"/>
  <c r="E237" i="1" s="1"/>
  <c r="D236" i="1"/>
  <c r="L235" i="1"/>
  <c r="K235" i="1"/>
  <c r="J235" i="1"/>
  <c r="G235" i="1"/>
  <c r="H235" i="1" s="1"/>
  <c r="F235" i="1"/>
  <c r="E235" i="1"/>
  <c r="D235" i="1"/>
  <c r="L234" i="1"/>
  <c r="K234" i="1"/>
  <c r="J234" i="1"/>
  <c r="H234" i="1"/>
  <c r="G234" i="1"/>
  <c r="F234" i="1"/>
  <c r="E234" i="1"/>
  <c r="D234" i="1"/>
  <c r="H233" i="1"/>
  <c r="G233" i="1"/>
  <c r="F233" i="1"/>
  <c r="E233" i="1"/>
  <c r="D233" i="1"/>
  <c r="F232" i="1"/>
  <c r="D232" i="1"/>
  <c r="L231" i="1"/>
  <c r="K231" i="1"/>
  <c r="J231" i="1"/>
  <c r="H231" i="1"/>
  <c r="G231" i="1"/>
  <c r="F231" i="1"/>
  <c r="E231" i="1"/>
  <c r="D231" i="1"/>
  <c r="L230" i="1"/>
  <c r="K230" i="1"/>
  <c r="J230" i="1"/>
  <c r="H230" i="1"/>
  <c r="G230" i="1"/>
  <c r="F230" i="1"/>
  <c r="E230" i="1"/>
  <c r="D230" i="1"/>
  <c r="L229" i="1"/>
  <c r="K229" i="1"/>
  <c r="J229" i="1"/>
  <c r="G229" i="1"/>
  <c r="H229" i="1" s="1"/>
  <c r="F229" i="1"/>
  <c r="E229" i="1"/>
  <c r="D229" i="1"/>
  <c r="L228" i="1"/>
  <c r="K228" i="1"/>
  <c r="J228" i="1"/>
  <c r="H228" i="1"/>
  <c r="G228" i="1"/>
  <c r="F228" i="1"/>
  <c r="E228" i="1"/>
  <c r="D228" i="1"/>
  <c r="L227" i="1"/>
  <c r="K227" i="1"/>
  <c r="J227" i="1"/>
  <c r="H227" i="1"/>
  <c r="G227" i="1"/>
  <c r="F227" i="1"/>
  <c r="E227" i="1"/>
  <c r="D227" i="1"/>
  <c r="L226" i="1"/>
  <c r="L232" i="1" s="1"/>
  <c r="K226" i="1"/>
  <c r="K232" i="1" s="1"/>
  <c r="J226" i="1"/>
  <c r="J232" i="1" s="1"/>
  <c r="G226" i="1"/>
  <c r="G232" i="1" s="1"/>
  <c r="H232" i="1" s="1"/>
  <c r="F226" i="1"/>
  <c r="E226" i="1"/>
  <c r="E232" i="1" s="1"/>
  <c r="D226" i="1"/>
  <c r="L225" i="1"/>
  <c r="K225" i="1"/>
  <c r="J225" i="1"/>
  <c r="H225" i="1"/>
  <c r="G225" i="1"/>
  <c r="F225" i="1"/>
  <c r="E225" i="1"/>
  <c r="E224" i="1"/>
  <c r="E7" i="1" s="1"/>
  <c r="E214" i="1"/>
  <c r="E213" i="1"/>
  <c r="E206" i="1"/>
  <c r="E204" i="1" s="1"/>
  <c r="E205" i="1"/>
  <c r="E198" i="1"/>
  <c r="E190" i="1"/>
  <c r="E211" i="1" s="1"/>
  <c r="E189" i="1"/>
  <c r="I184" i="1"/>
  <c r="G184" i="1"/>
  <c r="E184" i="1"/>
  <c r="I183" i="1"/>
  <c r="G183" i="1"/>
  <c r="E183" i="1"/>
  <c r="E172" i="1"/>
  <c r="E171" i="1"/>
  <c r="E169" i="1"/>
  <c r="E168" i="1"/>
  <c r="J153" i="1"/>
  <c r="D148" i="1"/>
  <c r="E146" i="1"/>
  <c r="D143" i="1"/>
  <c r="D127" i="1"/>
  <c r="D126" i="1"/>
  <c r="D147" i="1" s="1"/>
  <c r="D124" i="1"/>
  <c r="D145" i="1" s="1"/>
  <c r="D123" i="1"/>
  <c r="D144" i="1" s="1"/>
  <c r="D122" i="1"/>
  <c r="D106" i="1"/>
  <c r="D104" i="1"/>
  <c r="D125" i="1" s="1"/>
  <c r="D146" i="1" s="1"/>
  <c r="G100" i="1"/>
  <c r="F100" i="1"/>
  <c r="E100" i="1"/>
  <c r="K100" i="1" s="1"/>
  <c r="D100" i="1"/>
  <c r="D121" i="1" s="1"/>
  <c r="D142" i="1" s="1"/>
  <c r="K99" i="1"/>
  <c r="G99" i="1"/>
  <c r="F99" i="1"/>
  <c r="E99" i="1"/>
  <c r="D99" i="1"/>
  <c r="D120" i="1" s="1"/>
  <c r="D141" i="1" s="1"/>
  <c r="G98" i="1"/>
  <c r="K98" i="1" s="1"/>
  <c r="F98" i="1"/>
  <c r="E98" i="1"/>
  <c r="D98" i="1"/>
  <c r="G97" i="1"/>
  <c r="F97" i="1"/>
  <c r="K97" i="1" s="1"/>
  <c r="E97" i="1"/>
  <c r="D97" i="1"/>
  <c r="G96" i="1"/>
  <c r="F96" i="1"/>
  <c r="E96" i="1"/>
  <c r="K96" i="1" s="1"/>
  <c r="D96" i="1"/>
  <c r="D119" i="1" s="1"/>
  <c r="D140" i="1" s="1"/>
  <c r="E95" i="1"/>
  <c r="D95" i="1"/>
  <c r="D118" i="1" s="1"/>
  <c r="D139" i="1" s="1"/>
  <c r="G94" i="1"/>
  <c r="F94" i="1"/>
  <c r="K94" i="1" s="1"/>
  <c r="E94" i="1"/>
  <c r="D94" i="1"/>
  <c r="G93" i="1"/>
  <c r="F93" i="1"/>
  <c r="E93" i="1"/>
  <c r="K93" i="1" s="1"/>
  <c r="D93" i="1"/>
  <c r="G92" i="1"/>
  <c r="F92" i="1"/>
  <c r="E92" i="1"/>
  <c r="K92" i="1" s="1"/>
  <c r="D92" i="1"/>
  <c r="G91" i="1"/>
  <c r="F91" i="1"/>
  <c r="E91" i="1"/>
  <c r="K91" i="1" s="1"/>
  <c r="D91" i="1"/>
  <c r="K90" i="1"/>
  <c r="G90" i="1"/>
  <c r="F90" i="1"/>
  <c r="E90" i="1"/>
  <c r="D90" i="1"/>
  <c r="D117" i="1" s="1"/>
  <c r="D138" i="1" s="1"/>
  <c r="K88" i="1"/>
  <c r="G88" i="1"/>
  <c r="F88" i="1"/>
  <c r="E88" i="1"/>
  <c r="G73" i="1"/>
  <c r="K73" i="1" s="1"/>
  <c r="E76" i="1" s="1"/>
  <c r="J152" i="1" s="1"/>
  <c r="F73" i="1"/>
  <c r="E73" i="1"/>
  <c r="G72" i="1"/>
  <c r="F72" i="1"/>
  <c r="E72" i="1"/>
  <c r="K72" i="1" s="1"/>
  <c r="E71" i="1"/>
  <c r="D71" i="1"/>
  <c r="G70" i="1"/>
  <c r="F70" i="1"/>
  <c r="E70" i="1"/>
  <c r="K70" i="1" s="1"/>
  <c r="G69" i="1"/>
  <c r="F69" i="1"/>
  <c r="E69" i="1"/>
  <c r="K69" i="1" s="1"/>
  <c r="E68" i="1"/>
  <c r="E89" i="1" s="1"/>
  <c r="E61" i="1"/>
  <c r="E64" i="1" s="1"/>
  <c r="E65" i="1" s="1"/>
  <c r="L50" i="1"/>
  <c r="L54" i="1" s="1"/>
  <c r="L55" i="1" s="1"/>
  <c r="L49" i="1"/>
  <c r="I49" i="1"/>
  <c r="I50" i="1" s="1"/>
  <c r="I54" i="1" s="1"/>
  <c r="I55" i="1" s="1"/>
  <c r="E49" i="1"/>
  <c r="E50" i="1" s="1"/>
  <c r="E54" i="1" s="1"/>
  <c r="P47" i="1"/>
  <c r="L46" i="1"/>
  <c r="I46" i="1"/>
  <c r="E46" i="1"/>
  <c r="E25" i="1"/>
  <c r="E15" i="1"/>
  <c r="E21" i="1" s="1"/>
  <c r="E104" i="2" l="1"/>
  <c r="E152" i="2" s="1"/>
  <c r="E9" i="2" s="1"/>
  <c r="J233" i="2"/>
  <c r="J236" i="2"/>
  <c r="P54" i="1"/>
  <c r="E55" i="1"/>
  <c r="E56" i="1" s="1"/>
  <c r="E53" i="1"/>
  <c r="O11" i="3"/>
  <c r="O11" i="4"/>
  <c r="AA11" i="4"/>
  <c r="AA11" i="3"/>
  <c r="E104" i="1"/>
  <c r="E152" i="1" s="1"/>
  <c r="E9" i="1" s="1"/>
  <c r="E55" i="2"/>
  <c r="E56" i="2" s="1"/>
  <c r="P54" i="2"/>
  <c r="E53" i="2"/>
  <c r="K233" i="1"/>
  <c r="K236" i="1"/>
  <c r="J236" i="1"/>
  <c r="J233" i="1"/>
  <c r="L233" i="1"/>
  <c r="L236" i="1"/>
  <c r="Z41" i="3"/>
  <c r="H236" i="2"/>
  <c r="H226" i="2"/>
  <c r="K236" i="2"/>
  <c r="N42" i="3"/>
  <c r="H233" i="2"/>
  <c r="L236" i="2"/>
  <c r="Z42" i="3"/>
  <c r="O13" i="4"/>
  <c r="H226" i="1"/>
  <c r="H228" i="2"/>
  <c r="E237" i="2"/>
  <c r="O13" i="3"/>
  <c r="N43" i="3"/>
  <c r="AA13" i="4"/>
  <c r="Z43" i="3"/>
  <c r="N41" i="4"/>
  <c r="G237" i="2"/>
  <c r="N42" i="4"/>
  <c r="J237" i="1" l="1"/>
  <c r="E241" i="1"/>
  <c r="E239" i="1"/>
  <c r="E238" i="1"/>
  <c r="K237" i="1"/>
  <c r="J237" i="2"/>
  <c r="E241" i="2"/>
  <c r="K237" i="2"/>
  <c r="E239" i="2"/>
  <c r="E238" i="2"/>
  <c r="J154" i="1"/>
  <c r="E154" i="1"/>
  <c r="E8" i="1"/>
  <c r="L237" i="2"/>
  <c r="E240" i="2"/>
  <c r="J154" i="2"/>
  <c r="E154" i="2"/>
  <c r="E8" i="2"/>
  <c r="E240" i="1"/>
  <c r="L237" i="1"/>
  <c r="Q45" i="3" l="1"/>
  <c r="AC45" i="4"/>
  <c r="Q45" i="4"/>
  <c r="AC45" i="3"/>
  <c r="AA12" i="3"/>
  <c r="AA12" i="4"/>
  <c r="O12" i="3"/>
  <c r="O12" i="4"/>
  <c r="AC44" i="3"/>
  <c r="Q44" i="4"/>
  <c r="Q44" i="3"/>
  <c r="AC44" i="4"/>
  <c r="AC46" i="4"/>
  <c r="Q46" i="4"/>
  <c r="Q46" i="3"/>
  <c r="AC46" i="3"/>
</calcChain>
</file>

<file path=xl/sharedStrings.xml><?xml version="1.0" encoding="utf-8"?>
<sst xmlns="http://schemas.openxmlformats.org/spreadsheetml/2006/main" count="1232" uniqueCount="665">
  <si>
    <t>Бизнес план</t>
  </si>
  <si>
    <t>Создание тепличного хозяйства</t>
  </si>
  <si>
    <t>Проект</t>
  </si>
  <si>
    <t>Цель проекта</t>
  </si>
  <si>
    <t xml:space="preserve">Создание тепличного хозяйства на 15 Га для выращивания овощей круглый год </t>
  </si>
  <si>
    <t>Отрасль</t>
  </si>
  <si>
    <t>Сельское хозяйство</t>
  </si>
  <si>
    <t>Стоимость проекта, $</t>
  </si>
  <si>
    <t>Выручка при полной мощности, $</t>
  </si>
  <si>
    <t>Спрос на продукцию проекта на рынке, $</t>
  </si>
  <si>
    <t>Место размещения</t>
  </si>
  <si>
    <t xml:space="preserve">Сурхандарьинская область, Термезский район	</t>
  </si>
  <si>
    <t>Инициатор проекта (местный инвестор)</t>
  </si>
  <si>
    <t xml:space="preserve">ООО "Жануб Сурхон Экспорт" </t>
  </si>
  <si>
    <t>Дата создания компании, юридический адрес, существующей деятельности компании, ФИО Руководителей и главбуха, контакты</t>
  </si>
  <si>
    <t>Компания создано 2019 году., зарегистрирован по адресу Сурхандарьинский район, Термезский туман, МФЙ "Тинчлик", Руководитель  - Ашуров Г. Э. (Паспорт АВ 0093842,19,08,2015 год), т. +998912322020, +998975540022</t>
  </si>
  <si>
    <t xml:space="preserve">Размер уставного капитала, состав учредителей и их доля в уставном капитале, долги компании, годовой оборот и прибыль за последний год, </t>
  </si>
  <si>
    <t>Не определены</t>
  </si>
  <si>
    <t>Опыта в реализации аналогичных проектов, Наличие дистрибьютерских сети для реализации продукции, Прочие данные об инициаторе</t>
  </si>
  <si>
    <t>Имеет опыт в продаже селско-хозяйственной продукции</t>
  </si>
  <si>
    <t>Общая сумма инвестиций в проект, $</t>
  </si>
  <si>
    <t>Целевое назначение инвестиций в проект</t>
  </si>
  <si>
    <t>Здания, вспомогательное оборудование, запасы сырья, финансовые издержки</t>
  </si>
  <si>
    <t>Иностранный инвестор/кредитор</t>
  </si>
  <si>
    <t>На стадии поиска</t>
  </si>
  <si>
    <t>Будет уточнено</t>
  </si>
  <si>
    <t>Общая сумма инвестиций (или кредитов)  в проект, $</t>
  </si>
  <si>
    <t>Оборудование по утилизации одноразовых подгузников</t>
  </si>
  <si>
    <t>Кредитор</t>
  </si>
  <si>
    <t>Юридический адрес,  контакты</t>
  </si>
  <si>
    <t>Общая сумма кредитов в проект, $</t>
  </si>
  <si>
    <t>Технологическое оборудование</t>
  </si>
  <si>
    <t xml:space="preserve">Продукция </t>
  </si>
  <si>
    <t>Номенклатура продукции</t>
  </si>
  <si>
    <t>Наименование продукции</t>
  </si>
  <si>
    <t>Овощи</t>
  </si>
  <si>
    <t>Помидоры</t>
  </si>
  <si>
    <t>Огурцы</t>
  </si>
  <si>
    <t>Салаты</t>
  </si>
  <si>
    <t>Фото, эскиз</t>
  </si>
  <si>
    <t>Свойства готовой продукции:</t>
  </si>
  <si>
    <t>Раиса (Raissa) — томат голландской селекции, дает обильный урожай в ранние сроки (100 дней). Сбор достигает 45 кг/м2.
Источник: https://moybiznes.org/vyraschivanie-tomatov</t>
  </si>
  <si>
    <t xml:space="preserve">Амуром F1
Основные характеристики огуречного гибрида Амур F1
цвет кожуры – темно-зеленый, насыщенный, с белыми линиями;
поверхность – бугорчатая, сильно опушенная, с частыми шипами;
форма – овальная, похожа на веретено;
мякоть – хрустящая, без горечи;
примерный вес – около 90 г;
средняя длина – 8-10 см.
</t>
  </si>
  <si>
    <t>Санте относится к среднеранним столовым сортам. Вегетативный период от первых всходов до сбора урожая занимает 80–90 дней. Урожайность картофеля высокая, от 27 до 50 т/га, колеблется в зависимости от региона, питательности почвы и агротехники выращивания.</t>
  </si>
  <si>
    <t>Область применения</t>
  </si>
  <si>
    <t>Сельское хозяйство, пищевая промышленность, рестораторский бизнес</t>
  </si>
  <si>
    <t>Срок годности, условия хранения</t>
  </si>
  <si>
    <t>Оптимальными условиями для хранения помидоров считается температурный режим от +12 до +15 градусов при влажности воздуха в среднем 80%. Поздние и среднеспелые сорта помидоров могут храниться до двух недель при комнатной температуре или в холодильнике. Хранят огурцы в белковой пленке в холодильнике, на полке для овощей. Важно. При пониженных температурах (ниже 0°С) огурцы начинают быстро размягчаться, на них появляется слизь. Поэтому, отправляя огурчики на хранение в холодильник, следите за тем, чтобы они не оказались возле морозильной камеры.</t>
  </si>
  <si>
    <t>Формы упаковки и транспортировки</t>
  </si>
  <si>
    <t xml:space="preserve">Упаковки по 5 или по 2 кг на усмотрение заказчика	</t>
  </si>
  <si>
    <t>Наличие документов стандартизации (ГОСТы, ТУ и др.), (коды тн вэд и др.)</t>
  </si>
  <si>
    <t>ГОСТ 34298-2017 Томаты свежие. Код ТН ВЭД 0702
ГОСТ 1726-85 Огурцы свежие.
ГОСТ 33985-2016 Салат-латук, эндивий кудрявый, эндивий эскариол свежие. Технические условия.  Код ТН ВЭД 0705</t>
  </si>
  <si>
    <t>Прочие свойства</t>
  </si>
  <si>
    <t>Томаты Огурцы салаты другие овощи</t>
  </si>
  <si>
    <t>Вес:</t>
  </si>
  <si>
    <t>Группировка  продукции</t>
  </si>
  <si>
    <t>Площадь посева</t>
  </si>
  <si>
    <t>Распределение площади</t>
  </si>
  <si>
    <t>Урожайность, тонн, с ГА</t>
  </si>
  <si>
    <t>Урожайность, тонн, общая</t>
  </si>
  <si>
    <t>Производители аналогичной продукции, бренды и торговые знаки</t>
  </si>
  <si>
    <t>Оптовые цены на готовую продукцию на рынке в среднем  $/т</t>
  </si>
  <si>
    <t>Проектная мощность, т</t>
  </si>
  <si>
    <t>Спрос</t>
  </si>
  <si>
    <t>Узбекистан (местный рынок)</t>
  </si>
  <si>
    <t>Перечень потребителей продукции или услуги</t>
  </si>
  <si>
    <t>Пищевая промышленность, население</t>
  </si>
  <si>
    <t>Количество конечных  потребителей продукции или услуги</t>
  </si>
  <si>
    <t xml:space="preserve">в Узбекистане население взрослое около 20 млн. людей. По статистике норма потребления овощей 1 человека в день состовляет 400 гр. </t>
  </si>
  <si>
    <t>Норма потребления (на 1 год) (тонн)</t>
  </si>
  <si>
    <t>Объем аналогичных производств данной продукции на этом рынке, ед.изм. (тонн)</t>
  </si>
  <si>
    <t>Прогноз повышения потребления, спроса (в год)</t>
  </si>
  <si>
    <t>5-6%</t>
  </si>
  <si>
    <t>Спрос на продукцию проекта на этом рынке, тонн</t>
  </si>
  <si>
    <t>Спрос на продукцию проекта на этом рынке, .$</t>
  </si>
  <si>
    <t xml:space="preserve">Дополнительный анализ статистической информации (импорт/экспорт, объем производства, статистика цен и др.)  в Узбекистане </t>
  </si>
  <si>
    <t>Годы</t>
  </si>
  <si>
    <t>2017 год</t>
  </si>
  <si>
    <t>2018 год</t>
  </si>
  <si>
    <t>2019 год</t>
  </si>
  <si>
    <t>в среднем</t>
  </si>
  <si>
    <t>Товар</t>
  </si>
  <si>
    <t xml:space="preserve">Объем импорта продукции проекта (Узбекистан), млн. $, (для прогноза импортозамещения) </t>
  </si>
  <si>
    <t xml:space="preserve">Объем экспорта продукции проекта (Узбекистан), ед.изм. (количество) (для выявления зарубежных импортеров) </t>
  </si>
  <si>
    <t>Цена за единицу основной продукции проекта, $/кг</t>
  </si>
  <si>
    <t>Прочие данные</t>
  </si>
  <si>
    <t xml:space="preserve">Объемы спроса на этом рынке по статистике ,млн.$ </t>
  </si>
  <si>
    <t>Какие льготы и преференции, а также законы и правила применяются для проекта</t>
  </si>
  <si>
    <t>В целях консервативного подхода в расчетах учтены все налоги</t>
  </si>
  <si>
    <t xml:space="preserve">Выводы, сравнительные экономические данные (например, средняя урожайность, объем на душу населения и др., динамика роста или снижения и другие исходя из специфики проекта) </t>
  </si>
  <si>
    <t>Внешний рынок</t>
  </si>
  <si>
    <t>Количество потребителей продукции или услуги</t>
  </si>
  <si>
    <t>Норма потребления (в год, в сутки, в месяц)</t>
  </si>
  <si>
    <t>Объем аналогичных производств данной продукции на этом рынке, ед.изм. (количество)</t>
  </si>
  <si>
    <t>Прогноз повышения потребления, спроса</t>
  </si>
  <si>
    <t>Спрос на продукцию проекта на этом рынке, количество</t>
  </si>
  <si>
    <t>Спрос на продукцию проекта на этом рынке, $</t>
  </si>
  <si>
    <t>Дополнительный анализ статистической информации (импорт/экспорт)  в странах СНГ (такие как Россия, Беларусия, Казахстан и др.) и выборочно дальнее зарубежье</t>
  </si>
  <si>
    <t>Страны, млн. $</t>
  </si>
  <si>
    <t>Цена за единицу основной продукции проекта, $/ед.</t>
  </si>
  <si>
    <t>Законы, правила, пошлины и льготы</t>
  </si>
  <si>
    <t>Развивающиеся страны (например Вьетнам, Багладеш, Индия, и др.)</t>
  </si>
  <si>
    <t>Пееречень потребителей продукции или услуги</t>
  </si>
  <si>
    <t xml:space="preserve">Дополнительные статистические данные рынка в развивающихся странах (например Вьетнам, Багладеш, Индия, и др.) , спрос и предложения ведущих производителей, экспорт/импорт, цена за единицу продукции, коротко объемы рынка для рассматриваемого проекта, все исходные данные для подготовки  диаграмм роста, сравнительных графиков, презентационных таблиц  </t>
  </si>
  <si>
    <t>Наименование</t>
  </si>
  <si>
    <t>максимум</t>
  </si>
  <si>
    <t>минимум</t>
  </si>
  <si>
    <t>Ведущие развитые страны Европы, Азии, Америки</t>
  </si>
  <si>
    <t xml:space="preserve">Дополнительные статистические данные рынка развитых странах (Европейские страны, Корея, Израиль, Турция и др.) , спрос и предложения ведущих производителей, экспорт/импорт, цена за единицу продукции, коротко объемы рынка для рассматриваемого проекта, диаграммы роста, сравнительные графики, презентационные таблицы </t>
  </si>
  <si>
    <t>Выводы</t>
  </si>
  <si>
    <t xml:space="preserve">Сравнительные показатели состояния рынка Узбекистана и международных рынков (например, средняя урожайность, объем на душу населения, льготы и др., динамика роста или снижения и другие исходя из специфики проекта) по данному проекту </t>
  </si>
  <si>
    <t xml:space="preserve">Коротко назначение плана продаж(экспорт/местный рынок), оптовых цен и прочие исходные данные для расчета </t>
  </si>
  <si>
    <t>Продукцию целесообразно реализовывать  на экспортном рынке и частично Узбекистане, при этом нужно обеспечить соответсвуешее качество продукции.</t>
  </si>
  <si>
    <t>Итого  объем спроса (экспорт/местный рынок), $</t>
  </si>
  <si>
    <t>План продаж (экспорт/местный рынок),  %</t>
  </si>
  <si>
    <t>Доля продаж проекта  на рынке, %</t>
  </si>
  <si>
    <t>Оборудование</t>
  </si>
  <si>
    <t>Ведущие производители оборудования проекта,  существующие передовые технологии и др. обзорные сведения</t>
  </si>
  <si>
    <t>Китай и Корея</t>
  </si>
  <si>
    <t>Примеры коммерческих предложений по оборудованию</t>
  </si>
  <si>
    <t>компании: Китайские поставщики</t>
  </si>
  <si>
    <t>компании: Корейские поставщики</t>
  </si>
  <si>
    <t>Производительность , (количество/в год)</t>
  </si>
  <si>
    <t>15 Га</t>
  </si>
  <si>
    <t>Стоимость комплекта оборудования, $</t>
  </si>
  <si>
    <t>Около 250…300 тыс. долл.США /на 1 ГА</t>
  </si>
  <si>
    <t>Около 350…500 тыс. долл.США /на 1 ГА</t>
  </si>
  <si>
    <t>Контакты поставщика, сайт, ссылка в интернете</t>
  </si>
  <si>
    <t>Все поставщики имеют своих дилеров в Ташкенте</t>
  </si>
  <si>
    <t xml:space="preserve">Наименование применяемой технологии </t>
  </si>
  <si>
    <t>Выращивание в теплицах на грунте</t>
  </si>
  <si>
    <t>Кратко описание технологического процесса изготовления ГП в предлагаемом оборудовании</t>
  </si>
  <si>
    <t xml:space="preserve">Процесс производства </t>
  </si>
  <si>
    <t>Перечень сырья и его расход, рецептура (потери сырья) чтобы получить ГП (за единицу, за определенный объем) на этом оборудовании</t>
  </si>
  <si>
    <t>Удобрения, химикаты, вода и др.</t>
  </si>
  <si>
    <t xml:space="preserve">Перечень энергетических ресурсов (электричества, топливо, вода и др.) и его расход при работе оборудования по получению ГП </t>
  </si>
  <si>
    <t>эл. энергия 30 тыс.квт, вода 9,8 тыс.куб.м, газ 0,5 тыс.куб.м</t>
  </si>
  <si>
    <t>Площадь здания, сооружения необходимого для размещения данного оборудования, кв.м.</t>
  </si>
  <si>
    <t xml:space="preserve">Количество работников в смену (в сутки, в сезон) при эксплуатации данного оборудования </t>
  </si>
  <si>
    <t>5 в сутки</t>
  </si>
  <si>
    <t>8 в сутки</t>
  </si>
  <si>
    <t>Сведения о выбранном оборудовании</t>
  </si>
  <si>
    <t>Применяемая технология и его описание</t>
  </si>
  <si>
    <t>Тип выбранного оборудования и гарантируемая производительность, в год, в час.</t>
  </si>
  <si>
    <t>Страна происхождения оборудования</t>
  </si>
  <si>
    <t>Корея</t>
  </si>
  <si>
    <t>Общая стоимость комплекта оборудования</t>
  </si>
  <si>
    <t>Занимаемая площадь оборудования, кв.м.</t>
  </si>
  <si>
    <t xml:space="preserve">Срок поставки и ввода оборудования </t>
  </si>
  <si>
    <t xml:space="preserve">Перечень оборудования закупаемая на местном рынке </t>
  </si>
  <si>
    <t>Трансформатор, электрокара, водонапорная башня</t>
  </si>
  <si>
    <t>Сырье и ресурсы</t>
  </si>
  <si>
    <t>Наименование перечень основного сырья, материалов, упаковки</t>
  </si>
  <si>
    <t>удобрения</t>
  </si>
  <si>
    <t>Саженцы</t>
  </si>
  <si>
    <t>прочее</t>
  </si>
  <si>
    <t>Источники сырья (местный или импорт)</t>
  </si>
  <si>
    <t>местное</t>
  </si>
  <si>
    <t>импортное</t>
  </si>
  <si>
    <t>Наименование региона источника сырья, примеры.</t>
  </si>
  <si>
    <t xml:space="preserve">В Узбекистане имеется достаточный объем </t>
  </si>
  <si>
    <t>Объем запасов сырья (млн. тонны, куб.м. и др.)</t>
  </si>
  <si>
    <t xml:space="preserve">Сырье на 70 % местное </t>
  </si>
  <si>
    <t>Оптовые цены (Коротко конъюнктура цен сырья, материалов и др. на рынке) $/кг.</t>
  </si>
  <si>
    <t>РЕЦЕПТУРА % (Коротко рецептура расхода сырья, материалов, упаковки на 1 тонну, куб.м., шт. готовой продукции), примеры</t>
  </si>
  <si>
    <t>Перечень энергетических ресурсов, ед. изм.</t>
  </si>
  <si>
    <t>Эл. Энергия,КВт</t>
  </si>
  <si>
    <t>Вода, куб.м.</t>
  </si>
  <si>
    <t>Природный газ, куб.м.</t>
  </si>
  <si>
    <t>Другое топливо, тонн</t>
  </si>
  <si>
    <t>Прочее</t>
  </si>
  <si>
    <t>Потребность в энергетических ресурсах в год</t>
  </si>
  <si>
    <t>нет</t>
  </si>
  <si>
    <t>Тарифы, $</t>
  </si>
  <si>
    <t>прочие ресурсы</t>
  </si>
  <si>
    <t>Место размещения проекта и инициатор</t>
  </si>
  <si>
    <t>Потенциальные регионы размещения проекта</t>
  </si>
  <si>
    <t>Перечень инициаторов в регионах которые изъявили желание реализовать данный проект</t>
  </si>
  <si>
    <t>Преимущества места размещения:</t>
  </si>
  <si>
    <t xml:space="preserve">Наличие сырья </t>
  </si>
  <si>
    <t>Будет обеспечено</t>
  </si>
  <si>
    <t>Наличие мощностей инженерной инфраструктуры (готовое здание, газ, электр, вода и прочее)</t>
  </si>
  <si>
    <t>Будет подготовлено в процессе строительства</t>
  </si>
  <si>
    <t>Наличие дорожной инфраструктуры (ж-д, авто дороги и др.)</t>
  </si>
  <si>
    <t xml:space="preserve">Наличие свободного земельного участка, посевных площадей </t>
  </si>
  <si>
    <t>Обеспечено</t>
  </si>
  <si>
    <t>Другие преимущетсва места размещения проекта</t>
  </si>
  <si>
    <t xml:space="preserve">Выбранное место размещения данного проекта </t>
  </si>
  <si>
    <t>Преимущества выбранного места размещения</t>
  </si>
  <si>
    <t>Существующие здания и прочие основные фонды</t>
  </si>
  <si>
    <t>Необходимые объемы строительства (реконструкции или ремонта)</t>
  </si>
  <si>
    <t xml:space="preserve">Сведения об инженерной и дорожной инфраструктуре места размещения проекта </t>
  </si>
  <si>
    <t>Требуемая работы по инженерной и дорожной инфраструктуре</t>
  </si>
  <si>
    <t>Занимаемая площадь проекта, Га, в том числе:</t>
  </si>
  <si>
    <t>Площадь производственных зданий и сооружений</t>
  </si>
  <si>
    <t xml:space="preserve">Площадь прилегающей к зданиям территории </t>
  </si>
  <si>
    <t xml:space="preserve">Посевные, пастбищные и другие с/х площади </t>
  </si>
  <si>
    <t>Прочие площади</t>
  </si>
  <si>
    <t>Почтовый адрес размещения проекта</t>
  </si>
  <si>
    <t>Местный партнер-инвестор</t>
  </si>
  <si>
    <t>Наименование местного инициатора</t>
  </si>
  <si>
    <t>Сфера существующей деятельности и его финансовые возможности</t>
  </si>
  <si>
    <t>Переработка сельхозпродукции</t>
  </si>
  <si>
    <t>Состав учредителей и распределение устава</t>
  </si>
  <si>
    <t xml:space="preserve">Контакты </t>
  </si>
  <si>
    <t>Обоснование выбора инициатора:</t>
  </si>
  <si>
    <t>Наличие достаточного опыта в реализации аналогичных проектов</t>
  </si>
  <si>
    <t>Да</t>
  </si>
  <si>
    <t>Наличие достаточных собственных средств, недвижимости</t>
  </si>
  <si>
    <t>Наличие квалифицированных работников для реализации проекта</t>
  </si>
  <si>
    <t xml:space="preserve">Наличие у инициатора дистрибьютерских сети для реализации продукции </t>
  </si>
  <si>
    <t>да</t>
  </si>
  <si>
    <t>Прочие данные об инициаторе</t>
  </si>
  <si>
    <t>Рейтинг инициатора (1-5)</t>
  </si>
  <si>
    <t>Нерешенные вопросы выбора инициатора</t>
  </si>
  <si>
    <t xml:space="preserve">Экономическая эффективность </t>
  </si>
  <si>
    <t>Стоимость проекта, $, в том числе</t>
  </si>
  <si>
    <t>Прямые  инвестиции, $ в том числе:</t>
  </si>
  <si>
    <t>Вклад местного инвестора (инициатора), $</t>
  </si>
  <si>
    <t>Вклад иностранного инвестора, $</t>
  </si>
  <si>
    <t>Кредиты или займы, $</t>
  </si>
  <si>
    <t>Потоки наличности</t>
  </si>
  <si>
    <t>1 год</t>
  </si>
  <si>
    <t>2 год</t>
  </si>
  <si>
    <t>3 год</t>
  </si>
  <si>
    <t>4 год</t>
  </si>
  <si>
    <t>5 год</t>
  </si>
  <si>
    <t>6 год</t>
  </si>
  <si>
    <t>7 год</t>
  </si>
  <si>
    <t>8 год</t>
  </si>
  <si>
    <t>9 год</t>
  </si>
  <si>
    <t>10 год</t>
  </si>
  <si>
    <t>Притоки наличности</t>
  </si>
  <si>
    <t>Оттоки наличности</t>
  </si>
  <si>
    <t>Чистый поток наличности</t>
  </si>
  <si>
    <t>Срок окупаемости (DPP) (месяц)</t>
  </si>
  <si>
    <t>Внутренняя норма доходности (IRR),%</t>
  </si>
  <si>
    <t>Чистая приведенная ценность (NPV), $</t>
  </si>
  <si>
    <t>Индекс доходности инвестиций ( (PI)</t>
  </si>
  <si>
    <t xml:space="preserve">Количество рабочих мест </t>
  </si>
  <si>
    <t xml:space="preserve">Количество рабочих мест на 1 млн. $ инвестиций </t>
  </si>
  <si>
    <t>Налоговые льготы и преференции по проекту</t>
  </si>
  <si>
    <t>SWOT-анализ</t>
  </si>
  <si>
    <t>Производство продукции  высокой добавленной стоимостью, замещение импорта и прочие</t>
  </si>
  <si>
    <t xml:space="preserve">Сильные стороны (Преимущества проекта) </t>
  </si>
  <si>
    <t xml:space="preserve">Потребительский тренд на потребление овощей
▪ Ненасыщенный рынок внутреннего и внешний
▪ Низкое проникновение высокоэффективных теплиц
5-го поколения
▪ Высокая маржинальность тепличного производства
▪ В сравнении с импортом
– Короткое логистическое плечо </t>
  </si>
  <si>
    <t xml:space="preserve">Слабые стороны </t>
  </si>
  <si>
    <t>Сильная власть розничных сетей
▪ Неразвитая культура закупок в сегменте «фреш» -
сложность заключать долгосрочные контракты
▪ Зависимость от импорта ключевого оборудования
и технологий
▪ Слабое развитие логистики для «фреш» продукции
– увеличенные потери</t>
  </si>
  <si>
    <t>Возможности</t>
  </si>
  <si>
    <t>расширения бизнеса за счет увеличения площади тепличного хозяйства
возможность работы с государственными и муниципальными поставщиками — потребителями;
возможность создания сопутствующих видов бизнеса по переработке томатов и огурцов — консервация, изготовление лечо красную, соков.</t>
  </si>
  <si>
    <t>Угрозы (недостатки)</t>
  </si>
  <si>
    <t>высокая конкуренция на рынке плодовой — овощной , особенно со стороны агрохолдингов и компаний-импортеров ;
Повышение цен на удобрения и рассаду на внутреннем рынке
Повышение арендной платы / расторжение договора аренды;
Снижение покупательной способности коммерческого сектора и снижение спроса на продукцию  фермы со стороны продуктового ритейла, магазинов, рынков.</t>
  </si>
  <si>
    <t>Нерешенные вопросы и необходимые меры:</t>
  </si>
  <si>
    <t xml:space="preserve">Необходимо изыскать  достаточные собственные средствадля здания, строительных работ, запаса сырья и рассады и проектирования ПСД </t>
  </si>
  <si>
    <t xml:space="preserve">Необходимо заверщить стройготовность место реализации проекта c коммунальной и дорожной инфраструктурой </t>
  </si>
  <si>
    <t xml:space="preserve">Необходимо изыскать партнера (в том числе иностранного инвестора) заинтересованного в участии в проекте инвестициями для оплаты стоимости оборудования и его доставки, обучения персонала и финансовых издержек. </t>
  </si>
  <si>
    <t xml:space="preserve">До инвестирования необходимо разработать и утвердить ТЭО и  ПСД и выбрать на конкурсной основе поставщиков оборудования, строительных работ, сырья и материалов и заключить с ними договоры". </t>
  </si>
  <si>
    <t xml:space="preserve">Приложение 1  Презентация по проекту </t>
  </si>
  <si>
    <t>Приложение 2  Паспорт проекта</t>
  </si>
  <si>
    <t>Business plan</t>
  </si>
  <si>
    <t>Creating a greenhouse farm</t>
  </si>
  <si>
    <t>Project</t>
  </si>
  <si>
    <t>Project aim</t>
  </si>
  <si>
    <t>Creation of a greenhouse on 15 Hectares for growing vegetables all year round</t>
  </si>
  <si>
    <t>Industry</t>
  </si>
  <si>
    <t>Agricultural industry</t>
  </si>
  <si>
    <t>Project cost, $</t>
  </si>
  <si>
    <t>Revenue at full capacity, $</t>
  </si>
  <si>
    <t>Demand for the project's products in the market, $</t>
  </si>
  <si>
    <t>Project location</t>
  </si>
  <si>
    <t>Surkhandarya region, Termez district</t>
  </si>
  <si>
    <t>Project initiator (local investor)</t>
  </si>
  <si>
    <t>Zhanub Surkhon Export LLC"</t>
  </si>
  <si>
    <t>Date of creation of the company, legal address, current activity of the company, full name of the Managers and Chief Accountant, contacts</t>
  </si>
  <si>
    <t>The company was established in 2019., registered at the address Surkhandarya district, Termez fog, MFI "Tinchlik", Head-Ashurov G. E. (Passport AB 0093842,19,08,2015 year), t. +998912322020, +998975540022</t>
  </si>
  <si>
    <t>Experience in the implementation of similar projects, The presence of a distribution network for the sale of products, Other information about the initiator</t>
  </si>
  <si>
    <t>Has experience in the sale of agricultural products</t>
  </si>
  <si>
    <t>The total amount of investment in the project, $</t>
  </si>
  <si>
    <t>Purpose of investment in the project</t>
  </si>
  <si>
    <t>Buildings, auxiliary equipment, raw materials stocks, financial costs</t>
  </si>
  <si>
    <t>Foreign investor/lender</t>
  </si>
  <si>
    <t>To be clarified</t>
  </si>
  <si>
    <t>The total amount of investment (or loans) in the project, $</t>
  </si>
  <si>
    <t>Greenhouse equipment and construction</t>
  </si>
  <si>
    <t>Product</t>
  </si>
  <si>
    <t>Product range</t>
  </si>
  <si>
    <t>Product name</t>
  </si>
  <si>
    <t>Vegetables</t>
  </si>
  <si>
    <t>Tomato</t>
  </si>
  <si>
    <t>Cucumber</t>
  </si>
  <si>
    <t>Salad</t>
  </si>
  <si>
    <t>Photo</t>
  </si>
  <si>
    <t>Properties of the finished product:</t>
  </si>
  <si>
    <t>Raissa (Raissa) — a tomato of Dutch selection, gives a plentiful harvest in the early stages (100 days). The collection reaches 45 kg / m2.
Source: https://moybiznes.org/vyraschivanie-tomatov</t>
  </si>
  <si>
    <t>Cupid F1
Main characteristics of the cucumber hybrid Cupid F1
the color of the peel is dark green, rich, with white lines;
the surface is bumpy, strongly pubescent, with frequent spines;
the shape is oval, similar to a spindle;
the flesh is crisp, without bitterness;
approximate weight-about 90 g;
the average length is 8-10 cm.</t>
  </si>
  <si>
    <t>Sante belongs to the medium-early table varieties. The vegetative period from the first shoots to the harvest takes 80-90 days. The potato yield is high, from 27 to 50 t / ha, and varies depending on the region, soil nutrition, and farming techniques.</t>
  </si>
  <si>
    <t>Application area</t>
  </si>
  <si>
    <t>Agriculture, food industry, restaurant business</t>
  </si>
  <si>
    <t>Shelf life, storage conditions</t>
  </si>
  <si>
    <t>The optimal conditions for storing tomatoes are considered to be the temperature regime from +12 to +15 degrees with an average humidity of 80%. Late and medium-ripened varieties of tomatoes can be stored for up to two weeks at room temperature or in the refrigerator. Store cucumbers in a protein film in the refrigerator, on a shelf for vegetables. Important. At low temperatures (below 0°C), cucumbers begin to soften quickly, mucus appears on them. Therefore, when sending cucumbers for storage in the refrigerator, make sure that they do not end up near the freezer.</t>
  </si>
  <si>
    <t>Forms of packaging and transportation</t>
  </si>
  <si>
    <t>Packages of 5 or 2 kg at the discretion of the customer</t>
  </si>
  <si>
    <t>Availability of standardization documents (GOST, TU, etc.), (HS codes, etc.)</t>
  </si>
  <si>
    <t>GOST 34298-2017 Fresh tomatoes. HS Code 0702
GOST 1726-85 Fresh cucumbers.
GOST 33985-2016 Lettuce, curly endive, fresh endive escariol. Technical conditions.  HS Code 0705</t>
  </si>
  <si>
    <t>Product Name</t>
  </si>
  <si>
    <t>Tomatoes Cucumbers salads other vegetables</t>
  </si>
  <si>
    <t>Weight:</t>
  </si>
  <si>
    <t>Product grouping</t>
  </si>
  <si>
    <t>Seeding area</t>
  </si>
  <si>
    <t>Area distribution</t>
  </si>
  <si>
    <t>Yield, tons, per HA</t>
  </si>
  <si>
    <t>Yield, tons, total</t>
  </si>
  <si>
    <t>Wholesale prices for finished products on the market average $ / t</t>
  </si>
  <si>
    <t>Design capacity, t</t>
  </si>
  <si>
    <t>Demand</t>
  </si>
  <si>
    <t>Uzbekistan (local market)</t>
  </si>
  <si>
    <t>List of consumers of a product or service</t>
  </si>
  <si>
    <t>Food industry, population</t>
  </si>
  <si>
    <t>Number of end users of a product or service</t>
  </si>
  <si>
    <t>In Uzbekistan, the adult population is about 20 million people. According to statistics, the rate of consumption of vegetables for 1 person per day is 400 g.</t>
  </si>
  <si>
    <t>Consumption rate (for 1 year) (tons)</t>
  </si>
  <si>
    <t>Forecast of increase in consumption, demand (per year)</t>
  </si>
  <si>
    <t>Demand for project products in this market, tons</t>
  </si>
  <si>
    <t>The demand for the project's products in this market,. $</t>
  </si>
  <si>
    <t>Additional analysis of statistical information (import / export, production volume, price statistics, etc.) in Uzbekistan</t>
  </si>
  <si>
    <t>Years</t>
  </si>
  <si>
    <t>2017 year</t>
  </si>
  <si>
    <t>2018 year</t>
  </si>
  <si>
    <t>2019 year</t>
  </si>
  <si>
    <t>on average</t>
  </si>
  <si>
    <t>Product:07 Vegetables and some edible root vegetables and tubers</t>
  </si>
  <si>
    <t>The volume of imports of project products (Uzbekistan), million $, (for the forecast of import substitution)</t>
  </si>
  <si>
    <t>Project product export volume (Uzbekistan), units (quantity) (to identify foreign importers)</t>
  </si>
  <si>
    <t>Tomatoes, cucumbers and salads</t>
  </si>
  <si>
    <t>The volume of demand in this market according to statistics, million$</t>
  </si>
  <si>
    <t>What benefits and preferences, as well as laws and regulations, apply to the project</t>
  </si>
  <si>
    <t>For the purposes of a conservative approach, all taxes are taken into account in the calculations</t>
  </si>
  <si>
    <t>Conclusions, comparative economic data (for example, average yield, volume per capita, etc., dynamics of growth or decline, and others based on the specifics of the project)</t>
  </si>
  <si>
    <t>Foreign market</t>
  </si>
  <si>
    <t>Additional analysis of statistical information (import / export) in the CIS countries (such as Russia, Belarus, Kazakhstan, etc.) and selectively far abroad</t>
  </si>
  <si>
    <t>Countries, million $</t>
  </si>
  <si>
    <t>The whole world</t>
  </si>
  <si>
    <t>Neighboring CA countries</t>
  </si>
  <si>
    <t>Other CIS countries</t>
  </si>
  <si>
    <t>Asian countries selectively</t>
  </si>
  <si>
    <t>European countries selectively</t>
  </si>
  <si>
    <t>Laws, regulations, duties and benefits</t>
  </si>
  <si>
    <t>Findings</t>
  </si>
  <si>
    <t>Briefly the purpose of the sales plan (export/local market), wholesale prices and other initial data for the calculation</t>
  </si>
  <si>
    <t>It is advisable to sell the products on the export market and partly in Uzbekistan, while it is necessary to ensure the appropriate quality of the products.</t>
  </si>
  <si>
    <t>Total demand (export/local market), $</t>
  </si>
  <si>
    <t>Sales plan (export/local market),  %</t>
  </si>
  <si>
    <t>Share of project sales in the market, %</t>
  </si>
  <si>
    <t>Equipment</t>
  </si>
  <si>
    <t>Leading manufacturers of project equipment, existing advanced technologies, etc. overview</t>
  </si>
  <si>
    <t>China and Korea</t>
  </si>
  <si>
    <t>Examples of commercial offers for equipment</t>
  </si>
  <si>
    <t>companies: Chinese Suppliers</t>
  </si>
  <si>
    <t>companies: Korean suppliers</t>
  </si>
  <si>
    <t>Productivity , (quantity/per year)</t>
  </si>
  <si>
    <t>15 ha</t>
  </si>
  <si>
    <t>The cost of a set of equipment, $</t>
  </si>
  <si>
    <t>About 250...300 thousand US dollars /per 1 HA</t>
  </si>
  <si>
    <t>About 350 ... 500 thousand US dollars /per 1 HA</t>
  </si>
  <si>
    <t>Supplier's contacts, website, link on the Internet</t>
  </si>
  <si>
    <t>All suppliers have their own dealers in Tashkent</t>
  </si>
  <si>
    <t>Name of the technology used</t>
  </si>
  <si>
    <t>Growing in greenhouses on the ground</t>
  </si>
  <si>
    <t>Brief description of the technological process of manufacturing GP in the proposed equipment</t>
  </si>
  <si>
    <t>Production process</t>
  </si>
  <si>
    <t>The list of raw materials and its consumption, the recipe (losses of raw materials) to get GP (per unit, for a certain volume) on this equipment</t>
  </si>
  <si>
    <t>Fertilizers, chemicals, water, etc.</t>
  </si>
  <si>
    <t>The list of energy resources (electricity, fuel, water, etc.) and its consumption during the operation of the equipment for obtaining SOE</t>
  </si>
  <si>
    <t>electric power 30 thousand kW, water 9.8 thousand cubic meters, gas 0.5 thousand cubic meters</t>
  </si>
  <si>
    <t>The area of the building, the structure necessary for the placement of this equipment, sq. m.</t>
  </si>
  <si>
    <t>The number of employees per shift (per day, per season) during the operation of this equipment</t>
  </si>
  <si>
    <t>5 in hour</t>
  </si>
  <si>
    <t>8 in hour</t>
  </si>
  <si>
    <t>Information about the selected hardware</t>
  </si>
  <si>
    <t>The technology used and its description</t>
  </si>
  <si>
    <t>The type of equipment selected and the guaranteed performance, per year, per hour.</t>
  </si>
  <si>
    <t>Country of origin of the equipment</t>
  </si>
  <si>
    <t>Korea</t>
  </si>
  <si>
    <t>Total cost of a set of equipment</t>
  </si>
  <si>
    <t>The occupied area of the equipment, sq. m.</t>
  </si>
  <si>
    <t>Delivery time and commissioning of equipment</t>
  </si>
  <si>
    <t>List of equipment purchased on the local market</t>
  </si>
  <si>
    <t>Transformer, electric car, water tower</t>
  </si>
  <si>
    <t>Raw materials and resources</t>
  </si>
  <si>
    <t>Name list of main raw materials, materials, packaging</t>
  </si>
  <si>
    <t>fertilizers</t>
  </si>
  <si>
    <t>Seedlings</t>
  </si>
  <si>
    <t>other</t>
  </si>
  <si>
    <t>Sources of raw materials (local or imported)</t>
  </si>
  <si>
    <t>local</t>
  </si>
  <si>
    <t>import</t>
  </si>
  <si>
    <t>Name of the raw material source region, examples.</t>
  </si>
  <si>
    <t>Uzbekistan has a sufficient volume of</t>
  </si>
  <si>
    <t>Volume of raw materials reserves (million tons, cubic meters, etc.)</t>
  </si>
  <si>
    <t>Raw materials are 70 % local</t>
  </si>
  <si>
    <t>Wholesale prices (Briefly the price situation of raw materials, materials, etc. on the market) $/kg.</t>
  </si>
  <si>
    <t>COMPOUNDING % (Briefly compounding the consumption of raw materials, materials, packaging per 1 ton, cubic meters, pcs. of finished products), examples</t>
  </si>
  <si>
    <t>List of energy resources, units of ed.</t>
  </si>
  <si>
    <t>Electric power,kW</t>
  </si>
  <si>
    <t>Water, cubic meters.</t>
  </si>
  <si>
    <t>Natural gas, cubic meters.</t>
  </si>
  <si>
    <t>Other fuel, tons</t>
  </si>
  <si>
    <t>Other</t>
  </si>
  <si>
    <t>Energy resource requirements per year</t>
  </si>
  <si>
    <t>no</t>
  </si>
  <si>
    <t>Таrrifs, $</t>
  </si>
  <si>
    <t>Potential project location regions</t>
  </si>
  <si>
    <t>The list of initiators in the regions who expressed a desire to implement this project</t>
  </si>
  <si>
    <t>Advantages of the placement location:</t>
  </si>
  <si>
    <t>Availability of raw materials</t>
  </si>
  <si>
    <t>Availability of engineering infrastructure facilities (ready-made building, gas, electricity, water, etc.)</t>
  </si>
  <si>
    <t>Will be prepared during the construction process</t>
  </si>
  <si>
    <t>Availability of road infrastructure (railway, auto roads, etc.)</t>
  </si>
  <si>
    <t>Availability of free land, acreage</t>
  </si>
  <si>
    <t>The selected location for this project</t>
  </si>
  <si>
    <t>Project area occupied, Ha, including:</t>
  </si>
  <si>
    <t>Area of industrial buildings and structures</t>
  </si>
  <si>
    <t>The area of the territory adjacent to the buildings</t>
  </si>
  <si>
    <t>Acreage, pasture and other agricultural areas</t>
  </si>
  <si>
    <t>Mailing address of the project placement</t>
  </si>
  <si>
    <t>Local partner-investor</t>
  </si>
  <si>
    <t>Name of the local initiator</t>
  </si>
  <si>
    <t>Scope of existing activities and its financial capabilities</t>
  </si>
  <si>
    <t>Processing of agricultural products</t>
  </si>
  <si>
    <t>Contacts</t>
  </si>
  <si>
    <t>Justification for choosing the initiator:</t>
  </si>
  <si>
    <t>Sufficient experience in implementing similar projects</t>
  </si>
  <si>
    <t>Yes</t>
  </si>
  <si>
    <t>Availability of sufficient own funds, real estate</t>
  </si>
  <si>
    <t>Availability of qualified employees for project implementation</t>
  </si>
  <si>
    <t>The initiator has a distribution network for the sale of products</t>
  </si>
  <si>
    <t>Economic efficiency</t>
  </si>
  <si>
    <t>Project cost,$, including</t>
  </si>
  <si>
    <t>Denomination</t>
  </si>
  <si>
    <t>Costs in national currency</t>
  </si>
  <si>
    <t>Costs in SLE</t>
  </si>
  <si>
    <t>Total</t>
  </si>
  <si>
    <t>Structure</t>
  </si>
  <si>
    <t>Loans or credits</t>
  </si>
  <si>
    <t>Local investor</t>
  </si>
  <si>
    <t>Foreign investor</t>
  </si>
  <si>
    <t>Design</t>
  </si>
  <si>
    <t>Buildings, structures, land</t>
  </si>
  <si>
    <t>Basic equiment</t>
  </si>
  <si>
    <t>Auxillary equipment</t>
  </si>
  <si>
    <t>Transportation costs, installation supervision, training</t>
  </si>
  <si>
    <t>Other fixed assets</t>
  </si>
  <si>
    <t>Total Fixed Assets</t>
  </si>
  <si>
    <t>Stocks of raw materials and supplies</t>
  </si>
  <si>
    <t>Financial costs</t>
  </si>
  <si>
    <t>TOTAL INITIAL COST OF THE PROJECT</t>
  </si>
  <si>
    <t>Direct investment, $ including:</t>
  </si>
  <si>
    <t>Contribution of a local investor (initiator), $</t>
  </si>
  <si>
    <t>Foreign investor's contribution, $</t>
  </si>
  <si>
    <t>Credits or loans, $</t>
  </si>
  <si>
    <t>Cash flows</t>
  </si>
  <si>
    <t>1st year</t>
  </si>
  <si>
    <t>2nd year</t>
  </si>
  <si>
    <t>3rd year</t>
  </si>
  <si>
    <t>4th year</t>
  </si>
  <si>
    <t>5th year</t>
  </si>
  <si>
    <t>6th year</t>
  </si>
  <si>
    <t>7th year</t>
  </si>
  <si>
    <t>8th year</t>
  </si>
  <si>
    <t>9th year</t>
  </si>
  <si>
    <t>10th year</t>
  </si>
  <si>
    <t>Cash inflows</t>
  </si>
  <si>
    <t>Cash outflows</t>
  </si>
  <si>
    <t>Net cash flow</t>
  </si>
  <si>
    <t>Payback Period (DPP) (month)</t>
  </si>
  <si>
    <t>Internal rate of return (IRR),%</t>
  </si>
  <si>
    <t>Net present value (NPV), $</t>
  </si>
  <si>
    <t>Return on Investment Index ((PI)</t>
  </si>
  <si>
    <t>Number of jobs</t>
  </si>
  <si>
    <t>Number of jobs per 1 million. $ of investment</t>
  </si>
  <si>
    <t>Tax benefits and preferences for the project</t>
  </si>
  <si>
    <t>SWOT-аnalysis</t>
  </si>
  <si>
    <t>Strengths (Advantages of the project)</t>
  </si>
  <si>
    <t>Consumer trend for vegetable consumption
▪ Unsaturated domestic and foreign markets
▪ Low penetration of high-efficiency greenhouses
5th generation
▪ High marginality of greenhouse production
▪ In comparison with import
– Short logistics leverage</t>
  </si>
  <si>
    <t>Weaknesses</t>
  </si>
  <si>
    <t>Strong Retail Power
▪ Undeveloped procurement culture in the fresh segment -
difficulty in entering into long-term contracts
▪ Dependence on imports of key equipment
and technologies
▪ Weak logistics development for "fresh" products
– increased losses</t>
  </si>
  <si>
    <t>Opportunities</t>
  </si>
  <si>
    <t>expansion of business by increasing the area of the greenhouse economy
the ability to work with state and municipal suppliers-consumers;
the possibility of creating related types of business for processing tomatoes and cucumbers — preservation, production of red lecho, juices.</t>
  </si>
  <si>
    <t>Threats (disadvantages)</t>
  </si>
  <si>
    <t>high competition in the fruit and vegetable market, especially from agricultural holdings and importing companies ;
Increase in prices for fertilizers and seedlings in the domestic market
Rent increase / termination of the lease agreement;
Reduced purchasing power of the commercial sector and reduced demand for farm products from grocery retailers, stores, and markets.</t>
  </si>
  <si>
    <t>Outstanding issues and necessary measures:</t>
  </si>
  <si>
    <t>It is necessary to find sufficient in-house facilities for the building, construction work, stock of raw materials and seedlings, and design of the POI</t>
  </si>
  <si>
    <t>It is necessary to complete the construction readiness the place of implementation of the project with municipal and road infrastructure</t>
  </si>
  <si>
    <t>It is necessary to find a partner (including a foreign investor) interested in participating in the project with investments to pay for the cost of equipment and its delivery, training of personnel and financial costs.</t>
  </si>
  <si>
    <t>Before investing, it is necessary to develop and approve a feasibility study and a POI and select suppliers of equipment, construction works, raw materials and materials on a competitive basis and conclude contracts with them."</t>
  </si>
  <si>
    <t>[City],</t>
  </si>
  <si>
    <t>[Date]</t>
  </si>
  <si>
    <t>City</t>
  </si>
  <si>
    <t>Date</t>
  </si>
  <si>
    <t>город</t>
  </si>
  <si>
    <t>дата</t>
  </si>
  <si>
    <t>!!! STRICTLY CONFIDENTAL !!!</t>
  </si>
  <si>
    <t>Tashkent</t>
  </si>
  <si>
    <t>Ташкент</t>
  </si>
  <si>
    <t>INVESTMENT OFFER</t>
  </si>
  <si>
    <t>ИНВЕСТИЦИОННОЕ ПРЕДЛОЖЕНИЕ</t>
  </si>
  <si>
    <t>Objective of the project</t>
  </si>
  <si>
    <t>(for example: boutique hotel)</t>
  </si>
  <si>
    <t>(for example: definition of a boutique hotel)</t>
  </si>
  <si>
    <t>Project placement</t>
  </si>
  <si>
    <t>Free Economic Zone</t>
  </si>
  <si>
    <t>(yes)</t>
  </si>
  <si>
    <t>(no)</t>
  </si>
  <si>
    <t>Free economic zone</t>
  </si>
  <si>
    <t xml:space="preserve"> (YES)</t>
  </si>
  <si>
    <t xml:space="preserve"> (NO)</t>
  </si>
  <si>
    <t>Размещение проекта</t>
  </si>
  <si>
    <t>Project capacity</t>
  </si>
  <si>
    <t>sq.m.</t>
  </si>
  <si>
    <t>Проектная мощность</t>
  </si>
  <si>
    <t>тонна</t>
  </si>
  <si>
    <t>Total investment</t>
  </si>
  <si>
    <t>Total xxx</t>
  </si>
  <si>
    <t>$</t>
  </si>
  <si>
    <t>Общий объем инвестиций</t>
  </si>
  <si>
    <t>Payback period (DPP)</t>
  </si>
  <si>
    <t>[period in months]</t>
  </si>
  <si>
    <t>months</t>
  </si>
  <si>
    <t>Срок окупаемости (DPP)</t>
  </si>
  <si>
    <t>месяцы</t>
  </si>
  <si>
    <t>Investment purpose</t>
  </si>
  <si>
    <t>(for example: Equity/Mezzanine/Procurement/Partnership)</t>
  </si>
  <si>
    <t>Fixed asset contribution</t>
  </si>
  <si>
    <t>Цель инвестиций</t>
  </si>
  <si>
    <t>Вклад в основные фонды</t>
  </si>
  <si>
    <t>(ДА)</t>
  </si>
  <si>
    <t>Working capital contribution</t>
  </si>
  <si>
    <t>Вклад на оборотный капитал</t>
  </si>
  <si>
    <t xml:space="preserve">Other (specify) </t>
  </si>
  <si>
    <t>Project Phase</t>
  </si>
  <si>
    <t>(for example: Project Development)</t>
  </si>
  <si>
    <t>Stage (phase) of the project</t>
  </si>
  <si>
    <t>Opportunity Study (Business Plan)</t>
  </si>
  <si>
    <t>Стадия (фаза) осуществления проекта</t>
  </si>
  <si>
    <t>Исследование возможностей (бизнес план)</t>
  </si>
  <si>
    <t>Feasibility study</t>
  </si>
  <si>
    <t>ТЭО</t>
  </si>
  <si>
    <t>(НЕТ)</t>
  </si>
  <si>
    <t>Detailed design</t>
  </si>
  <si>
    <t>Детальное проектирование</t>
  </si>
  <si>
    <t>Building</t>
  </si>
  <si>
    <t xml:space="preserve">Строительство </t>
  </si>
  <si>
    <t>Project Management Team</t>
  </si>
  <si>
    <t>[Names] [Functions]</t>
  </si>
  <si>
    <t>Project management team</t>
  </si>
  <si>
    <t>Created</t>
  </si>
  <si>
    <t>Команда управления проектом</t>
  </si>
  <si>
    <t>If not, then the plans for creation</t>
  </si>
  <si>
    <t>The project management team will be created together with the project investors</t>
  </si>
  <si>
    <t>Команда управления проектов будет создано совместно с инвесторами проекта</t>
  </si>
  <si>
    <t>Manning (skinned workers available)</t>
  </si>
  <si>
    <t>Enterprise personnel experience</t>
  </si>
  <si>
    <t>Опыт персонала предпрятия</t>
  </si>
  <si>
    <t>if no, how to train them, etc.?</t>
  </si>
  <si>
    <t xml:space="preserve">If not, what are their training plans, etc.? </t>
  </si>
  <si>
    <t>The project provides for staff training</t>
  </si>
  <si>
    <t>В проекте предусмотрено обучение персонала</t>
  </si>
  <si>
    <t>Necessary Infrastructure available</t>
  </si>
  <si>
    <t>Energy (as Gas, etc.)</t>
  </si>
  <si>
    <t>Infrastructure availability</t>
  </si>
  <si>
    <t>Energy resources (Electricity, gas, fuel)</t>
  </si>
  <si>
    <t>Доступность инфраструктуры</t>
  </si>
  <si>
    <t>Энергоресурсы (Электричество, газ, топливо)</t>
  </si>
  <si>
    <t>If no, what is needed?</t>
  </si>
  <si>
    <t xml:space="preserve">If not, what do you need? 
</t>
  </si>
  <si>
    <t>Will be provided by supplying communications during construction</t>
  </si>
  <si>
    <t>Будет обеспечено путем подвода коммуникаций в процессе строительства</t>
  </si>
  <si>
    <t>Water / Sewage</t>
  </si>
  <si>
    <t>Water and sewerage</t>
  </si>
  <si>
    <t>Вода и канализация</t>
  </si>
  <si>
    <t>Rail and Road availability</t>
  </si>
  <si>
    <t>Auto and railway roads</t>
  </si>
  <si>
    <t>Авто и ж-д дороги</t>
  </si>
  <si>
    <t>The need will be clarified at the feasibility study stage</t>
  </si>
  <si>
    <t>Необходимость будет уточнено на стадии ТЭО</t>
  </si>
  <si>
    <t>Raw Material</t>
  </si>
  <si>
    <t>National</t>
  </si>
  <si>
    <t>Raw materials and supplies</t>
  </si>
  <si>
    <t>Local raw materials</t>
  </si>
  <si>
    <t>Сырье и материалы</t>
  </si>
  <si>
    <t>Местное сырье</t>
  </si>
  <si>
    <t>If no International</t>
  </si>
  <si>
    <t>Imported raw materials</t>
  </si>
  <si>
    <t>Импортируемое сырье</t>
  </si>
  <si>
    <t>If yes, price stability</t>
  </si>
  <si>
    <t>Knowledge of availability and prices</t>
  </si>
  <si>
    <t>Изученность доступности и цен</t>
  </si>
  <si>
    <t>Market availability, research availability</t>
  </si>
  <si>
    <t>Market availability</t>
  </si>
  <si>
    <t>Доступность рынка, наличие исследований</t>
  </si>
  <si>
    <t>Доступность рынка</t>
  </si>
  <si>
    <t>Examined the preliminary demand of the markets</t>
  </si>
  <si>
    <t>Изучен предварительный спрос рынков</t>
  </si>
  <si>
    <t>Complete market research</t>
  </si>
  <si>
    <t>Полные маркетинговые исследования рынка</t>
  </si>
  <si>
    <t>Availability of contracts / distribution</t>
  </si>
  <si>
    <t>Наличие договоров/дистрибуции</t>
  </si>
  <si>
    <t>Market, Opportunity, Strategy &amp; Competitive Advantage</t>
  </si>
  <si>
    <t>International</t>
  </si>
  <si>
    <t>Sales plan</t>
  </si>
  <si>
    <t>Local market</t>
  </si>
  <si>
    <t>План продаж</t>
  </si>
  <si>
    <t>Местный рынок</t>
  </si>
  <si>
    <t>SWOT Analysis (Main Risks)</t>
  </si>
  <si>
    <t>Strength</t>
  </si>
  <si>
    <t>Weakness</t>
  </si>
  <si>
    <t>Threats</t>
  </si>
  <si>
    <t>SWOT analysis (main risks)</t>
  </si>
  <si>
    <t>Strengths</t>
  </si>
  <si>
    <t xml:space="preserve"> Weaknesses</t>
  </si>
  <si>
    <t xml:space="preserve"> Opportunities</t>
  </si>
  <si>
    <t xml:space="preserve"> Threats</t>
  </si>
  <si>
    <t>SWOT-анализ (основные риски)</t>
  </si>
  <si>
    <t>Сильные стороны</t>
  </si>
  <si>
    <t>Слабые стороны</t>
  </si>
  <si>
    <t>Угрозы</t>
  </si>
  <si>
    <r>
      <t>1.</t>
    </r>
    <r>
      <rPr>
        <sz val="7"/>
        <color theme="1"/>
        <rFont val="Montserrat"/>
      </rPr>
      <t xml:space="preserve">   плоплпрло
2.    </t>
    </r>
    <r>
      <rPr>
        <sz val="11"/>
        <color theme="1"/>
        <rFont val="Montserrat"/>
      </rPr>
      <t> </t>
    </r>
  </si>
  <si>
    <r>
      <t>1.</t>
    </r>
    <r>
      <rPr>
        <sz val="7"/>
        <color theme="1"/>
        <rFont val="Montserrat"/>
      </rPr>
      <t xml:space="preserve">       </t>
    </r>
    <r>
      <rPr>
        <sz val="11"/>
        <color theme="1"/>
        <rFont val="Montserrat"/>
      </rPr>
      <t> </t>
    </r>
  </si>
  <si>
    <t>Economic Indicator</t>
  </si>
  <si>
    <t>IRR (internal rate of return)</t>
  </si>
  <si>
    <t>[currency] [amount]</t>
  </si>
  <si>
    <t>Внутренная норма доходности (IRR),%</t>
  </si>
  <si>
    <t>Need for Investment</t>
  </si>
  <si>
    <t>Offer from Contractor available</t>
  </si>
  <si>
    <t>Offer to investors / lenders</t>
  </si>
  <si>
    <t>Local investor (initiator) contribution, $</t>
  </si>
  <si>
    <t>Предложение инвесторам / кредиторам</t>
  </si>
  <si>
    <t>Offer for Construction available</t>
  </si>
  <si>
    <t>Foreign investor contribution, $</t>
  </si>
  <si>
    <t>Guarantees</t>
  </si>
  <si>
    <t>Attraction of a lender, $</t>
  </si>
  <si>
    <t>Привлечение кредитора, $</t>
  </si>
  <si>
    <t>Contact of local partner (project initiator)</t>
  </si>
  <si>
    <t>Contact from CDIP MIFT RU</t>
  </si>
  <si>
    <t xml:space="preserve">  Contact from FIA MIFT RU</t>
  </si>
  <si>
    <t>Контакты</t>
  </si>
  <si>
    <t>Контакт местного парнера (инициатор проекта)</t>
  </si>
  <si>
    <t>Контакт от ЦРИП МИВТ РУ</t>
  </si>
  <si>
    <t>Контакт от АПИИ МИВТ РУ</t>
  </si>
  <si>
    <t>ФИО</t>
  </si>
  <si>
    <t>тел. 
Mail</t>
  </si>
  <si>
    <t>998712522098 
info@cdip.uz</t>
  </si>
  <si>
    <t>998712385069
uzipa@invest.gov.uz</t>
  </si>
  <si>
    <t>Ashurov G.</t>
  </si>
  <si>
    <t>т. +998912322020, +998975540022</t>
  </si>
  <si>
    <t>A. Askarov</t>
  </si>
  <si>
    <t>Свободная экономическая зона</t>
  </si>
  <si>
    <t>tons</t>
  </si>
  <si>
    <t>кв.м.</t>
  </si>
  <si>
    <t>Прочее (указать)</t>
  </si>
  <si>
    <t>Создано</t>
  </si>
  <si>
    <t>Если нет, то планы создания</t>
  </si>
  <si>
    <t>если нет, то планы их обучения и т. д.?</t>
  </si>
  <si>
    <t>Если нет, что нужно?</t>
  </si>
  <si>
    <t>Contact of local partner 
(project initiator)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</si>
</sst>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#,##0.0"/>
    <numFmt numFmtId="165" formatCode="#,##0.00_ ;[Red]\-#,##0.00\ "/>
    <numFmt numFmtId="166" formatCode="0.0"/>
    <numFmt numFmtId="167" formatCode="#,##0.0;[Red]\-#,##0.0"/>
    <numFmt numFmtId="168" formatCode="0.0%"/>
  </numFmts>
  <fonts count="61">
    <font>
      <sz val="10"/>
      <name val="MS Sans Serif"/>
    </font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0"/>
      <name val="TimesET"/>
      <charset val="204"/>
    </font>
    <font>
      <sz val="16"/>
      <name val="TimesET"/>
      <charset val="204"/>
    </font>
    <font>
      <b/>
      <sz val="28"/>
      <name val="TimesET"/>
      <charset val="204"/>
    </font>
    <font>
      <b/>
      <i/>
      <sz val="22"/>
      <name val="TimesET"/>
      <charset val="204"/>
    </font>
    <font>
      <b/>
      <sz val="26"/>
      <name val="Arial"/>
      <family val="2"/>
      <charset val="204"/>
    </font>
    <font>
      <sz val="14"/>
      <name val="Arial"/>
      <family val="2"/>
      <charset val="204"/>
    </font>
    <font>
      <b/>
      <sz val="14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sz val="28"/>
      <name val="TimesET"/>
      <charset val="204"/>
    </font>
    <font>
      <b/>
      <sz val="20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sz val="10"/>
      <name val="Arial"/>
      <family val="2"/>
      <charset val="204"/>
    </font>
    <font>
      <sz val="14"/>
      <name val="Arial"/>
      <family val="2"/>
    </font>
    <font>
      <b/>
      <sz val="14"/>
      <name val="Arial"/>
      <family val="2"/>
    </font>
    <font>
      <b/>
      <sz val="10"/>
      <name val="TimesET"/>
      <charset val="204"/>
    </font>
    <font>
      <i/>
      <sz val="14"/>
      <name val="Arial"/>
      <family val="2"/>
    </font>
    <font>
      <b/>
      <i/>
      <sz val="14"/>
      <name val="Arial"/>
      <family val="2"/>
    </font>
    <font>
      <sz val="16"/>
      <name val="Arial"/>
      <family val="2"/>
      <charset val="204"/>
    </font>
    <font>
      <sz val="14"/>
      <name val="MS Sans Serif"/>
      <family val="2"/>
      <charset val="204"/>
    </font>
    <font>
      <b/>
      <sz val="24"/>
      <name val="TimesET"/>
      <charset val="204"/>
    </font>
    <font>
      <sz val="11"/>
      <color theme="1"/>
      <name val="Calibri"/>
      <family val="2"/>
      <scheme val="minor"/>
    </font>
    <font>
      <sz val="11"/>
      <color theme="1"/>
      <name val="Montserrat"/>
    </font>
    <font>
      <sz val="14"/>
      <color theme="1"/>
      <name val="Montserrat"/>
      <charset val="204"/>
    </font>
    <font>
      <b/>
      <sz val="14"/>
      <color rgb="FFFF0000"/>
      <name val="Montserrat"/>
    </font>
    <font>
      <sz val="14"/>
      <color theme="1"/>
      <name val="Montserrat"/>
    </font>
    <font>
      <b/>
      <sz val="14"/>
      <color rgb="FFFF0000"/>
      <name val="Montserrat"/>
      <charset val="204"/>
    </font>
    <font>
      <sz val="11"/>
      <color theme="1"/>
      <name val="Montserrat"/>
      <charset val="204"/>
    </font>
    <font>
      <b/>
      <sz val="24"/>
      <color theme="1"/>
      <name val="Montserrat"/>
      <charset val="204"/>
    </font>
    <font>
      <b/>
      <sz val="24"/>
      <color theme="1"/>
      <name val="Algerian"/>
      <family val="5"/>
    </font>
    <font>
      <b/>
      <i/>
      <sz val="14"/>
      <color theme="1"/>
      <name val="Arial Black"/>
      <family val="2"/>
      <charset val="204"/>
    </font>
    <font>
      <b/>
      <sz val="18"/>
      <color theme="5" tint="-0.499984740745262"/>
      <name val="Montserrat"/>
      <charset val="204"/>
    </font>
    <font>
      <b/>
      <sz val="11"/>
      <color theme="1"/>
      <name val="Montserrat"/>
    </font>
    <font>
      <b/>
      <sz val="14"/>
      <color theme="1"/>
      <name val="Montserrat"/>
      <charset val="204"/>
    </font>
    <font>
      <sz val="14"/>
      <color theme="5" tint="-0.499984740745262"/>
      <name val="Montserrat"/>
      <charset val="204"/>
    </font>
    <font>
      <b/>
      <i/>
      <sz val="11"/>
      <color rgb="FFFF0000"/>
      <name val="Montserrat"/>
      <charset val="204"/>
    </font>
    <font>
      <i/>
      <sz val="11"/>
      <color theme="1"/>
      <name val="Montserrat"/>
      <charset val="204"/>
    </font>
    <font>
      <i/>
      <sz val="14"/>
      <color theme="5" tint="-0.499984740745262"/>
      <name val="Montserrat"/>
      <charset val="204"/>
    </font>
    <font>
      <b/>
      <i/>
      <sz val="14"/>
      <color rgb="FFFF0000"/>
      <name val="Montserrat"/>
      <charset val="204"/>
    </font>
    <font>
      <i/>
      <sz val="11"/>
      <color theme="1"/>
      <name val="Montserrat"/>
    </font>
    <font>
      <i/>
      <sz val="14"/>
      <color theme="1"/>
      <name val="Montserrat"/>
      <charset val="204"/>
    </font>
    <font>
      <sz val="7"/>
      <color theme="1"/>
      <name val="Montserrat"/>
    </font>
    <font>
      <sz val="12"/>
      <color theme="5" tint="-0.499984740745262"/>
      <name val="Montserrat"/>
      <charset val="204"/>
    </font>
    <font>
      <i/>
      <sz val="9"/>
      <color theme="1"/>
      <name val="Montserrat"/>
      <charset val="204"/>
    </font>
    <font>
      <i/>
      <sz val="12"/>
      <color theme="5" tint="-0.499984740745262"/>
      <name val="Montserrat"/>
      <charset val="204"/>
    </font>
    <font>
      <sz val="11"/>
      <color theme="5" tint="-0.499984740745262"/>
      <name val="Montserrat"/>
    </font>
    <font>
      <b/>
      <i/>
      <sz val="20"/>
      <color theme="1"/>
      <name val="Algerian"/>
      <family val="5"/>
    </font>
    <font>
      <b/>
      <sz val="20"/>
      <color theme="1"/>
      <name val="Algerian"/>
      <family val="5"/>
    </font>
    <font>
      <b/>
      <sz val="24"/>
      <color theme="5" tint="-0.499984740745262"/>
      <name val="Montserrat"/>
      <charset val="204"/>
    </font>
    <font>
      <b/>
      <sz val="14"/>
      <color theme="1"/>
      <name val="Montserrat"/>
    </font>
    <font>
      <sz val="14"/>
      <color theme="5" tint="-0.499984740745262"/>
      <name val="Montserrat"/>
    </font>
    <font>
      <b/>
      <i/>
      <sz val="14"/>
      <color rgb="FFFF0000"/>
      <name val="Montserrat"/>
    </font>
    <font>
      <i/>
      <sz val="14"/>
      <color theme="5" tint="-0.499984740745262"/>
      <name val="Montserrat"/>
    </font>
    <font>
      <i/>
      <sz val="14"/>
      <color theme="1"/>
      <name val="Montserrat"/>
    </font>
    <font>
      <i/>
      <sz val="12"/>
      <color theme="5" tint="-0.499984740745262"/>
      <name val="Montserrat"/>
    </font>
  </fonts>
  <fills count="2">
    <fill>
      <patternFill patternType="none"/>
    </fill>
    <fill>
      <patternFill patternType="gray125"/>
    </fill>
  </fills>
  <borders count="75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auto="1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double">
        <color auto="1"/>
      </bottom>
      <diagonal/>
    </border>
  </borders>
  <cellStyleXfs count="8">
    <xf numFmtId="0" fontId="0" fillId="0" borderId="0"/>
    <xf numFmtId="4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7" fillId="0" borderId="0"/>
  </cellStyleXfs>
  <cellXfs count="614">
    <xf numFmtId="0" fontId="0" fillId="0" borderId="0" xfId="0"/>
    <xf numFmtId="0" fontId="3" fillId="0" borderId="0" xfId="3" applyFont="1" applyAlignment="1">
      <alignment vertical="top"/>
    </xf>
    <xf numFmtId="0" fontId="4" fillId="0" borderId="0" xfId="3" applyFont="1" applyAlignment="1">
      <alignment horizontal="right"/>
    </xf>
    <xf numFmtId="0" fontId="3" fillId="0" borderId="0" xfId="3" applyFont="1"/>
    <xf numFmtId="0" fontId="3" fillId="0" borderId="1" xfId="3" applyFont="1" applyBorder="1" applyAlignment="1">
      <alignment vertical="top"/>
    </xf>
    <xf numFmtId="0" fontId="5" fillId="0" borderId="2" xfId="3" applyFont="1" applyBorder="1" applyAlignment="1">
      <alignment horizontal="center" vertical="center" wrapText="1"/>
    </xf>
    <xf numFmtId="0" fontId="5" fillId="0" borderId="3" xfId="3" applyFont="1" applyBorder="1" applyAlignment="1">
      <alignment horizontal="center" vertical="center" wrapText="1"/>
    </xf>
    <xf numFmtId="0" fontId="3" fillId="0" borderId="4" xfId="3" applyFont="1" applyBorder="1" applyAlignment="1">
      <alignment vertical="top"/>
    </xf>
    <xf numFmtId="0" fontId="6" fillId="0" borderId="2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0" fontId="5" fillId="0" borderId="5" xfId="3" applyFont="1" applyBorder="1" applyAlignment="1">
      <alignment horizontal="center" vertical="top"/>
    </xf>
    <xf numFmtId="0" fontId="7" fillId="0" borderId="6" xfId="4" applyFont="1" applyBorder="1" applyAlignment="1">
      <alignment horizontal="left" vertical="center" wrapText="1"/>
    </xf>
    <xf numFmtId="0" fontId="7" fillId="0" borderId="7" xfId="4" applyFont="1" applyBorder="1" applyAlignment="1">
      <alignment horizontal="left" vertical="center" wrapText="1"/>
    </xf>
    <xf numFmtId="0" fontId="7" fillId="0" borderId="8" xfId="4" applyFont="1" applyBorder="1" applyAlignment="1">
      <alignment horizontal="left" vertical="center" wrapText="1"/>
    </xf>
    <xf numFmtId="0" fontId="5" fillId="0" borderId="9" xfId="3" applyFont="1" applyBorder="1" applyAlignment="1">
      <alignment horizontal="center" vertical="top"/>
    </xf>
    <xf numFmtId="0" fontId="8" fillId="0" borderId="10" xfId="4" applyFont="1" applyBorder="1" applyAlignment="1">
      <alignment vertical="center" wrapText="1"/>
    </xf>
    <xf numFmtId="0" fontId="9" fillId="0" borderId="11" xfId="4" applyFont="1" applyBorder="1" applyAlignment="1">
      <alignment horizontal="center" vertical="center" wrapText="1"/>
    </xf>
    <xf numFmtId="0" fontId="9" fillId="0" borderId="12" xfId="4" applyFont="1" applyBorder="1" applyAlignment="1">
      <alignment horizontal="center" vertical="center" wrapText="1"/>
    </xf>
    <xf numFmtId="0" fontId="9" fillId="0" borderId="13" xfId="4" applyFont="1" applyBorder="1" applyAlignment="1">
      <alignment horizontal="center" vertical="center" wrapText="1"/>
    </xf>
    <xf numFmtId="0" fontId="9" fillId="0" borderId="14" xfId="4" applyFont="1" applyBorder="1" applyAlignment="1">
      <alignment horizontal="center" vertical="center" wrapText="1"/>
    </xf>
    <xf numFmtId="0" fontId="9" fillId="0" borderId="15" xfId="4" applyFont="1" applyBorder="1" applyAlignment="1">
      <alignment horizontal="center" vertical="center" wrapText="1"/>
    </xf>
    <xf numFmtId="38" fontId="8" fillId="0" borderId="11" xfId="4" applyNumberFormat="1" applyFont="1" applyBorder="1" applyAlignment="1">
      <alignment horizontal="center" vertical="center" wrapText="1"/>
    </xf>
    <xf numFmtId="38" fontId="8" fillId="0" borderId="12" xfId="4" applyNumberFormat="1" applyFont="1" applyBorder="1" applyAlignment="1">
      <alignment horizontal="center" vertical="center" wrapText="1"/>
    </xf>
    <xf numFmtId="0" fontId="8" fillId="0" borderId="16" xfId="4" applyFont="1" applyBorder="1" applyAlignment="1">
      <alignment vertical="center" wrapText="1"/>
    </xf>
    <xf numFmtId="0" fontId="8" fillId="0" borderId="17" xfId="4" applyFont="1" applyBorder="1" applyAlignment="1">
      <alignment horizontal="center" vertical="center" wrapText="1"/>
    </xf>
    <xf numFmtId="0" fontId="8" fillId="0" borderId="18" xfId="4" applyFont="1" applyBorder="1" applyAlignment="1">
      <alignment horizontal="center" vertical="center" wrapText="1"/>
    </xf>
    <xf numFmtId="0" fontId="9" fillId="0" borderId="19" xfId="5" applyFont="1" applyBorder="1" applyAlignment="1">
      <alignment vertical="center" wrapText="1"/>
    </xf>
    <xf numFmtId="0" fontId="8" fillId="0" borderId="11" xfId="5" applyFont="1" applyBorder="1" applyAlignment="1">
      <alignment horizontal="center" vertical="center" wrapText="1"/>
    </xf>
    <xf numFmtId="0" fontId="8" fillId="0" borderId="12" xfId="5" applyFont="1" applyBorder="1" applyAlignment="1">
      <alignment horizontal="center" vertical="center" wrapText="1"/>
    </xf>
    <xf numFmtId="0" fontId="8" fillId="0" borderId="20" xfId="5" applyFont="1" applyBorder="1" applyAlignment="1">
      <alignment vertical="center" wrapText="1"/>
    </xf>
    <xf numFmtId="4" fontId="8" fillId="0" borderId="11" xfId="5" applyNumberFormat="1" applyFont="1" applyBorder="1" applyAlignment="1">
      <alignment horizontal="center" vertical="center" wrapText="1"/>
    </xf>
    <xf numFmtId="0" fontId="8" fillId="0" borderId="20" xfId="5" applyFont="1" applyBorder="1" applyAlignment="1">
      <alignment horizontal="left" vertical="center" wrapText="1"/>
    </xf>
    <xf numFmtId="38" fontId="8" fillId="0" borderId="11" xfId="5" applyNumberFormat="1" applyFont="1" applyBorder="1" applyAlignment="1">
      <alignment horizontal="center" vertical="center" wrapText="1"/>
    </xf>
    <xf numFmtId="0" fontId="8" fillId="0" borderId="21" xfId="5" applyFont="1" applyBorder="1" applyAlignment="1">
      <alignment horizontal="left" vertical="center" wrapText="1"/>
    </xf>
    <xf numFmtId="0" fontId="8" fillId="0" borderId="22" xfId="5" applyFont="1" applyBorder="1" applyAlignment="1">
      <alignment horizontal="center" vertical="center" wrapText="1"/>
    </xf>
    <xf numFmtId="0" fontId="8" fillId="0" borderId="23" xfId="5" applyFont="1" applyBorder="1" applyAlignment="1">
      <alignment horizontal="center" vertical="center" wrapText="1"/>
    </xf>
    <xf numFmtId="0" fontId="9" fillId="0" borderId="24" xfId="5" applyFont="1" applyBorder="1" applyAlignment="1">
      <alignment vertical="center" wrapText="1"/>
    </xf>
    <xf numFmtId="0" fontId="8" fillId="0" borderId="25" xfId="5" applyFont="1" applyBorder="1" applyAlignment="1">
      <alignment horizontal="center" vertical="center" wrapText="1"/>
    </xf>
    <xf numFmtId="0" fontId="8" fillId="0" borderId="26" xfId="5" applyFont="1" applyBorder="1" applyAlignment="1">
      <alignment horizontal="center" vertical="center" wrapText="1"/>
    </xf>
    <xf numFmtId="0" fontId="8" fillId="0" borderId="27" xfId="5" applyFont="1" applyBorder="1" applyAlignment="1">
      <alignment horizontal="center" vertical="center" wrapText="1"/>
    </xf>
    <xf numFmtId="0" fontId="8" fillId="0" borderId="10" xfId="5" applyFont="1" applyBorder="1" applyAlignment="1">
      <alignment vertical="center" wrapText="1"/>
    </xf>
    <xf numFmtId="0" fontId="8" fillId="0" borderId="13" xfId="5" applyFont="1" applyBorder="1" applyAlignment="1">
      <alignment horizontal="center" vertical="center" wrapText="1"/>
    </xf>
    <xf numFmtId="0" fontId="8" fillId="0" borderId="14" xfId="5" applyFont="1" applyBorder="1" applyAlignment="1">
      <alignment horizontal="center" vertical="center" wrapText="1"/>
    </xf>
    <xf numFmtId="0" fontId="8" fillId="0" borderId="15" xfId="5" applyFont="1" applyBorder="1" applyAlignment="1">
      <alignment horizontal="center" vertical="center" wrapText="1"/>
    </xf>
    <xf numFmtId="0" fontId="8" fillId="0" borderId="10" xfId="5" applyFont="1" applyBorder="1" applyAlignment="1">
      <alignment horizontal="left" vertical="center" wrapText="1"/>
    </xf>
    <xf numFmtId="0" fontId="8" fillId="0" borderId="16" xfId="5" applyFont="1" applyBorder="1" applyAlignment="1">
      <alignment horizontal="left" vertical="center" wrapText="1"/>
    </xf>
    <xf numFmtId="0" fontId="8" fillId="0" borderId="17" xfId="5" applyFont="1" applyBorder="1" applyAlignment="1">
      <alignment horizontal="center" vertical="center" wrapText="1"/>
    </xf>
    <xf numFmtId="0" fontId="8" fillId="0" borderId="18" xfId="5" applyFont="1" applyBorder="1" applyAlignment="1">
      <alignment horizontal="center" vertical="center" wrapText="1"/>
    </xf>
    <xf numFmtId="0" fontId="5" fillId="0" borderId="9" xfId="3" applyFont="1" applyBorder="1" applyAlignment="1">
      <alignment horizontal="center" vertical="top"/>
    </xf>
    <xf numFmtId="0" fontId="10" fillId="0" borderId="28" xfId="5" applyFont="1" applyBorder="1" applyAlignment="1">
      <alignment vertical="center" wrapText="1"/>
    </xf>
    <xf numFmtId="0" fontId="11" fillId="0" borderId="29" xfId="5" applyFont="1" applyBorder="1" applyAlignment="1">
      <alignment horizontal="center" vertical="center" wrapText="1"/>
    </xf>
    <xf numFmtId="0" fontId="11" fillId="0" borderId="30" xfId="5" applyFont="1" applyBorder="1" applyAlignment="1">
      <alignment horizontal="center" vertical="center" wrapText="1"/>
    </xf>
    <xf numFmtId="0" fontId="11" fillId="0" borderId="31" xfId="5" applyFont="1" applyBorder="1" applyAlignment="1">
      <alignment horizontal="center" vertical="center" wrapText="1"/>
    </xf>
    <xf numFmtId="0" fontId="11" fillId="0" borderId="20" xfId="5" applyFont="1" applyBorder="1" applyAlignment="1">
      <alignment vertical="center" wrapText="1"/>
    </xf>
    <xf numFmtId="0" fontId="11" fillId="0" borderId="13" xfId="5" applyFont="1" applyBorder="1" applyAlignment="1">
      <alignment horizontal="center" vertical="center" wrapText="1"/>
    </xf>
    <xf numFmtId="0" fontId="11" fillId="0" borderId="14" xfId="5" applyFont="1" applyBorder="1" applyAlignment="1">
      <alignment horizontal="center" vertical="center" wrapText="1"/>
    </xf>
    <xf numFmtId="0" fontId="11" fillId="0" borderId="15" xfId="5" applyFont="1" applyBorder="1" applyAlignment="1">
      <alignment horizontal="center" vertical="center" wrapText="1"/>
    </xf>
    <xf numFmtId="0" fontId="12" fillId="0" borderId="20" xfId="5" applyFont="1" applyBorder="1" applyAlignment="1">
      <alignment horizontal="left" vertical="center" wrapText="1"/>
    </xf>
    <xf numFmtId="0" fontId="11" fillId="0" borderId="32" xfId="5" applyFont="1" applyBorder="1" applyAlignment="1">
      <alignment vertical="center" wrapText="1"/>
    </xf>
    <xf numFmtId="0" fontId="10" fillId="0" borderId="33" xfId="5" applyFont="1" applyBorder="1" applyAlignment="1">
      <alignment horizontal="center" vertical="center" wrapText="1"/>
    </xf>
    <xf numFmtId="0" fontId="10" fillId="0" borderId="34" xfId="5" applyFont="1" applyBorder="1" applyAlignment="1">
      <alignment horizontal="center" vertical="center" wrapText="1"/>
    </xf>
    <xf numFmtId="0" fontId="10" fillId="0" borderId="35" xfId="5" applyFont="1" applyBorder="1" applyAlignment="1">
      <alignment horizontal="center" vertical="center" wrapText="1"/>
    </xf>
    <xf numFmtId="0" fontId="11" fillId="0" borderId="0" xfId="4" applyFont="1" applyAlignment="1">
      <alignment vertical="center" wrapText="1"/>
    </xf>
    <xf numFmtId="0" fontId="8" fillId="0" borderId="0" xfId="4" applyFont="1" applyAlignment="1">
      <alignment horizontal="center" vertical="center" wrapText="1"/>
    </xf>
    <xf numFmtId="0" fontId="8" fillId="0" borderId="36" xfId="4" applyFont="1" applyBorder="1" applyAlignment="1">
      <alignment horizontal="center" vertical="center" wrapText="1"/>
    </xf>
    <xf numFmtId="49" fontId="13" fillId="0" borderId="9" xfId="6" applyNumberFormat="1" applyFont="1" applyBorder="1" applyAlignment="1">
      <alignment horizontal="center" vertical="top"/>
    </xf>
    <xf numFmtId="0" fontId="14" fillId="0" borderId="10" xfId="4" applyFont="1" applyBorder="1" applyAlignment="1">
      <alignment horizontal="center" vertical="center" wrapText="1"/>
    </xf>
    <xf numFmtId="0" fontId="14" fillId="0" borderId="11" xfId="4" applyFont="1" applyBorder="1" applyAlignment="1">
      <alignment horizontal="center" vertical="center" wrapText="1"/>
    </xf>
    <xf numFmtId="0" fontId="14" fillId="0" borderId="12" xfId="4" applyFont="1" applyBorder="1" applyAlignment="1">
      <alignment horizontal="center" vertical="center" wrapText="1"/>
    </xf>
    <xf numFmtId="0" fontId="15" fillId="0" borderId="10" xfId="4" applyFont="1" applyBorder="1" applyAlignment="1">
      <alignment horizontal="center" vertical="center" wrapText="1"/>
    </xf>
    <xf numFmtId="0" fontId="16" fillId="0" borderId="13" xfId="4" applyFont="1" applyBorder="1" applyAlignment="1">
      <alignment horizontal="center" vertical="center" wrapText="1"/>
    </xf>
    <xf numFmtId="0" fontId="16" fillId="0" borderId="14" xfId="4" applyFont="1" applyBorder="1" applyAlignment="1">
      <alignment horizontal="center" vertical="center" wrapText="1"/>
    </xf>
    <xf numFmtId="0" fontId="16" fillId="0" borderId="37" xfId="4" applyFont="1" applyBorder="1" applyAlignment="1">
      <alignment horizontal="center" vertical="center" wrapText="1"/>
    </xf>
    <xf numFmtId="0" fontId="16" fillId="0" borderId="11" xfId="4" applyFont="1" applyBorder="1" applyAlignment="1">
      <alignment horizontal="center" vertical="center" wrapText="1"/>
    </xf>
    <xf numFmtId="0" fontId="16" fillId="0" borderId="15" xfId="4" applyFont="1" applyBorder="1" applyAlignment="1">
      <alignment horizontal="center" vertical="center" wrapText="1"/>
    </xf>
    <xf numFmtId="0" fontId="17" fillId="0" borderId="13" xfId="4" applyFont="1" applyBorder="1" applyAlignment="1">
      <alignment horizontal="center" vertical="center" wrapText="1"/>
    </xf>
    <xf numFmtId="0" fontId="17" fillId="0" borderId="14" xfId="4" applyFont="1" applyBorder="1" applyAlignment="1">
      <alignment horizontal="center" vertical="center" wrapText="1"/>
    </xf>
    <xf numFmtId="0" fontId="17" fillId="0" borderId="37" xfId="4" applyFont="1" applyBorder="1" applyAlignment="1">
      <alignment horizontal="center" vertical="center" wrapText="1"/>
    </xf>
    <xf numFmtId="0" fontId="17" fillId="0" borderId="15" xfId="4" applyFont="1" applyBorder="1" applyAlignment="1">
      <alignment horizontal="center" vertical="center" wrapText="1"/>
    </xf>
    <xf numFmtId="0" fontId="18" fillId="0" borderId="13" xfId="4" applyFont="1" applyBorder="1" applyAlignment="1">
      <alignment horizontal="center" vertical="center" wrapText="1"/>
    </xf>
    <xf numFmtId="0" fontId="18" fillId="0" borderId="14" xfId="4" applyFont="1" applyBorder="1" applyAlignment="1">
      <alignment horizontal="center" vertical="center" wrapText="1"/>
    </xf>
    <xf numFmtId="0" fontId="18" fillId="0" borderId="37" xfId="4" applyFont="1" applyBorder="1" applyAlignment="1">
      <alignment horizontal="center" vertical="center" wrapText="1"/>
    </xf>
    <xf numFmtId="0" fontId="18" fillId="0" borderId="15" xfId="4" applyFont="1" applyBorder="1" applyAlignment="1">
      <alignment horizontal="center" vertical="center" wrapText="1"/>
    </xf>
    <xf numFmtId="0" fontId="19" fillId="0" borderId="10" xfId="4" applyFont="1" applyBorder="1" applyAlignment="1">
      <alignment horizontal="left" vertical="center" wrapText="1"/>
    </xf>
    <xf numFmtId="0" fontId="19" fillId="0" borderId="11" xfId="4" applyFont="1" applyBorder="1" applyAlignment="1">
      <alignment horizontal="left" vertical="center" wrapText="1"/>
    </xf>
    <xf numFmtId="0" fontId="19" fillId="0" borderId="12" xfId="4" applyFont="1" applyBorder="1" applyAlignment="1">
      <alignment horizontal="left" vertical="center" wrapText="1"/>
    </xf>
    <xf numFmtId="0" fontId="19" fillId="0" borderId="10" xfId="4" applyFont="1" applyBorder="1" applyAlignment="1">
      <alignment horizontal="right" vertical="center" wrapText="1"/>
    </xf>
    <xf numFmtId="0" fontId="20" fillId="0" borderId="11" xfId="4" applyFont="1" applyBorder="1" applyAlignment="1">
      <alignment horizontal="center" vertical="center" wrapText="1"/>
    </xf>
    <xf numFmtId="0" fontId="20" fillId="0" borderId="12" xfId="4" applyFont="1" applyBorder="1" applyAlignment="1">
      <alignment horizontal="center" vertical="center" wrapText="1"/>
    </xf>
    <xf numFmtId="0" fontId="19" fillId="0" borderId="11" xfId="4" applyFont="1" applyBorder="1" applyAlignment="1">
      <alignment horizontal="center" vertical="center" wrapText="1"/>
    </xf>
    <xf numFmtId="0" fontId="19" fillId="0" borderId="12" xfId="4" applyFont="1" applyBorder="1" applyAlignment="1">
      <alignment horizontal="center" vertical="center" wrapText="1"/>
    </xf>
    <xf numFmtId="0" fontId="19" fillId="0" borderId="13" xfId="4" applyFont="1" applyBorder="1" applyAlignment="1">
      <alignment horizontal="center" vertical="center" wrapText="1"/>
    </xf>
    <xf numFmtId="0" fontId="19" fillId="0" borderId="14" xfId="4" applyFont="1" applyBorder="1" applyAlignment="1">
      <alignment horizontal="center" vertical="center" wrapText="1"/>
    </xf>
    <xf numFmtId="0" fontId="19" fillId="0" borderId="15" xfId="4" applyFont="1" applyBorder="1" applyAlignment="1">
      <alignment horizontal="center" vertical="center" wrapText="1"/>
    </xf>
    <xf numFmtId="0" fontId="19" fillId="0" borderId="11" xfId="4" applyFont="1" applyBorder="1" applyAlignment="1">
      <alignment horizontal="center" vertical="center" wrapText="1"/>
    </xf>
    <xf numFmtId="0" fontId="20" fillId="0" borderId="13" xfId="4" applyFont="1" applyBorder="1" applyAlignment="1">
      <alignment horizontal="center" vertical="center" wrapText="1"/>
    </xf>
    <xf numFmtId="0" fontId="20" fillId="0" borderId="14" xfId="4" applyFont="1" applyBorder="1" applyAlignment="1">
      <alignment horizontal="center" vertical="center" wrapText="1"/>
    </xf>
    <xf numFmtId="0" fontId="20" fillId="0" borderId="37" xfId="4" applyFont="1" applyBorder="1" applyAlignment="1">
      <alignment horizontal="center" vertical="center" wrapText="1"/>
    </xf>
    <xf numFmtId="0" fontId="20" fillId="0" borderId="15" xfId="4" applyFont="1" applyBorder="1" applyAlignment="1">
      <alignment horizontal="center" vertical="center" wrapText="1"/>
    </xf>
    <xf numFmtId="164" fontId="19" fillId="0" borderId="13" xfId="4" applyNumberFormat="1" applyFont="1" applyBorder="1" applyAlignment="1">
      <alignment horizontal="center" vertical="center" wrapText="1"/>
    </xf>
    <xf numFmtId="164" fontId="19" fillId="0" borderId="14" xfId="4" applyNumberFormat="1" applyFont="1" applyBorder="1" applyAlignment="1">
      <alignment horizontal="center" vertical="center" wrapText="1"/>
    </xf>
    <xf numFmtId="164" fontId="19" fillId="0" borderId="15" xfId="4" applyNumberFormat="1" applyFont="1" applyBorder="1" applyAlignment="1">
      <alignment horizontal="center" vertical="center" wrapText="1"/>
    </xf>
    <xf numFmtId="164" fontId="21" fillId="0" borderId="0" xfId="3" applyNumberFormat="1" applyFont="1"/>
    <xf numFmtId="4" fontId="21" fillId="0" borderId="0" xfId="3" applyNumberFormat="1" applyFont="1"/>
    <xf numFmtId="0" fontId="21" fillId="0" borderId="0" xfId="3" applyFont="1"/>
    <xf numFmtId="164" fontId="19" fillId="0" borderId="37" xfId="4" applyNumberFormat="1" applyFont="1" applyBorder="1" applyAlignment="1">
      <alignment horizontal="center" vertical="center" wrapText="1"/>
    </xf>
    <xf numFmtId="164" fontId="19" fillId="0" borderId="11" xfId="4" applyNumberFormat="1" applyFont="1" applyBorder="1" applyAlignment="1">
      <alignment horizontal="center" vertical="center" wrapText="1"/>
    </xf>
    <xf numFmtId="2" fontId="21" fillId="0" borderId="0" xfId="3" applyNumberFormat="1" applyFont="1"/>
    <xf numFmtId="0" fontId="19" fillId="0" borderId="10" xfId="4" applyFont="1" applyBorder="1" applyAlignment="1">
      <alignment vertical="center" wrapText="1"/>
    </xf>
    <xf numFmtId="40" fontId="19" fillId="0" borderId="13" xfId="1" applyFont="1" applyFill="1" applyBorder="1" applyAlignment="1">
      <alignment horizontal="center" vertical="center" wrapText="1"/>
    </xf>
    <xf numFmtId="40" fontId="19" fillId="0" borderId="14" xfId="1" applyFont="1" applyFill="1" applyBorder="1" applyAlignment="1">
      <alignment horizontal="center" vertical="center" wrapText="1"/>
    </xf>
    <xf numFmtId="40" fontId="19" fillId="0" borderId="37" xfId="1" applyFont="1" applyFill="1" applyBorder="1" applyAlignment="1">
      <alignment horizontal="center" vertical="center" wrapText="1"/>
    </xf>
    <xf numFmtId="40" fontId="19" fillId="0" borderId="11" xfId="1" applyFont="1" applyFill="1" applyBorder="1" applyAlignment="1">
      <alignment horizontal="center" vertical="center" wrapText="1"/>
    </xf>
    <xf numFmtId="40" fontId="19" fillId="0" borderId="15" xfId="1" applyFont="1" applyFill="1" applyBorder="1" applyAlignment="1">
      <alignment horizontal="center" vertical="center" wrapText="1"/>
    </xf>
    <xf numFmtId="0" fontId="19" fillId="0" borderId="38" xfId="4" applyFont="1" applyBorder="1" applyAlignment="1">
      <alignment horizontal="left" vertical="center" wrapText="1"/>
    </xf>
    <xf numFmtId="165" fontId="19" fillId="0" borderId="11" xfId="4" applyNumberFormat="1" applyFont="1" applyBorder="1" applyAlignment="1">
      <alignment horizontal="center" vertical="center" wrapText="1"/>
    </xf>
    <xf numFmtId="166" fontId="21" fillId="0" borderId="0" xfId="3" applyNumberFormat="1" applyFont="1"/>
    <xf numFmtId="0" fontId="19" fillId="0" borderId="39" xfId="4" applyFont="1" applyBorder="1" applyAlignment="1">
      <alignment horizontal="left" vertical="center" wrapText="1"/>
    </xf>
    <xf numFmtId="38" fontId="19" fillId="0" borderId="11" xfId="1" applyNumberFormat="1" applyFont="1" applyFill="1" applyBorder="1" applyAlignment="1">
      <alignment horizontal="center" vertical="center" wrapText="1"/>
    </xf>
    <xf numFmtId="38" fontId="19" fillId="0" borderId="13" xfId="1" applyNumberFormat="1" applyFont="1" applyFill="1" applyBorder="1" applyAlignment="1">
      <alignment horizontal="center" vertical="center" wrapText="1"/>
    </xf>
    <xf numFmtId="38" fontId="19" fillId="0" borderId="14" xfId="1" applyNumberFormat="1" applyFont="1" applyFill="1" applyBorder="1" applyAlignment="1">
      <alignment horizontal="center" vertical="center" wrapText="1"/>
    </xf>
    <xf numFmtId="38" fontId="19" fillId="0" borderId="15" xfId="1" applyNumberFormat="1" applyFont="1" applyFill="1" applyBorder="1" applyAlignment="1">
      <alignment horizontal="center" vertical="center" wrapText="1"/>
    </xf>
    <xf numFmtId="38" fontId="3" fillId="0" borderId="0" xfId="3" applyNumberFormat="1" applyFont="1"/>
    <xf numFmtId="38" fontId="19" fillId="0" borderId="11" xfId="1" applyNumberFormat="1" applyFont="1" applyBorder="1" applyAlignment="1">
      <alignment horizontal="center" vertical="center" wrapText="1"/>
    </xf>
    <xf numFmtId="38" fontId="19" fillId="0" borderId="13" xfId="1" applyNumberFormat="1" applyFont="1" applyBorder="1" applyAlignment="1">
      <alignment horizontal="center" vertical="center" wrapText="1"/>
    </xf>
    <xf numFmtId="38" fontId="19" fillId="0" borderId="14" xfId="1" applyNumberFormat="1" applyFont="1" applyBorder="1" applyAlignment="1">
      <alignment horizontal="center" vertical="center" wrapText="1"/>
    </xf>
    <xf numFmtId="38" fontId="19" fillId="0" borderId="15" xfId="1" applyNumberFormat="1" applyFont="1" applyBorder="1" applyAlignment="1">
      <alignment horizontal="center" vertical="center" wrapText="1"/>
    </xf>
    <xf numFmtId="0" fontId="5" fillId="0" borderId="40" xfId="3" applyFont="1" applyBorder="1" applyAlignment="1">
      <alignment horizontal="center" vertical="top"/>
    </xf>
    <xf numFmtId="0" fontId="19" fillId="0" borderId="16" xfId="4" applyFont="1" applyBorder="1" applyAlignment="1">
      <alignment horizontal="left" vertical="center" wrapText="1"/>
    </xf>
    <xf numFmtId="40" fontId="20" fillId="0" borderId="17" xfId="1" applyFont="1" applyBorder="1" applyAlignment="1">
      <alignment horizontal="center" vertical="center" wrapText="1"/>
    </xf>
    <xf numFmtId="40" fontId="20" fillId="0" borderId="18" xfId="1" applyFont="1" applyBorder="1" applyAlignment="1">
      <alignment horizontal="center" vertical="center" wrapText="1"/>
    </xf>
    <xf numFmtId="40" fontId="3" fillId="0" borderId="0" xfId="3" applyNumberFormat="1" applyFont="1"/>
    <xf numFmtId="0" fontId="22" fillId="0" borderId="10" xfId="4" applyFont="1" applyBorder="1" applyAlignment="1">
      <alignment horizontal="center" vertical="center" wrapText="1"/>
    </xf>
    <xf numFmtId="0" fontId="22" fillId="0" borderId="11" xfId="4" applyFont="1" applyBorder="1" applyAlignment="1">
      <alignment horizontal="center" vertical="center" wrapText="1"/>
    </xf>
    <xf numFmtId="0" fontId="22" fillId="0" borderId="12" xfId="4" applyFont="1" applyBorder="1" applyAlignment="1">
      <alignment horizontal="center" vertical="center" wrapText="1"/>
    </xf>
    <xf numFmtId="0" fontId="19" fillId="0" borderId="10" xfId="4" applyFont="1" applyBorder="1" applyAlignment="1">
      <alignment horizontal="left" vertical="center" wrapText="1"/>
    </xf>
    <xf numFmtId="4" fontId="19" fillId="0" borderId="11" xfId="4" applyNumberFormat="1" applyFont="1" applyBorder="1" applyAlignment="1">
      <alignment horizontal="center" vertical="center" wrapText="1"/>
    </xf>
    <xf numFmtId="4" fontId="19" fillId="0" borderId="12" xfId="4" applyNumberFormat="1" applyFont="1" applyBorder="1" applyAlignment="1">
      <alignment horizontal="center" vertical="center" wrapText="1"/>
    </xf>
    <xf numFmtId="40" fontId="19" fillId="0" borderId="11" xfId="1" applyFont="1" applyBorder="1" applyAlignment="1">
      <alignment horizontal="center" vertical="center" wrapText="1"/>
    </xf>
    <xf numFmtId="40" fontId="19" fillId="0" borderId="12" xfId="1" applyFont="1" applyBorder="1" applyAlignment="1">
      <alignment horizontal="center" vertical="center" wrapText="1"/>
    </xf>
    <xf numFmtId="9" fontId="19" fillId="0" borderId="11" xfId="4" applyNumberFormat="1" applyFont="1" applyBorder="1" applyAlignment="1">
      <alignment horizontal="center" vertical="center" wrapText="1"/>
    </xf>
    <xf numFmtId="40" fontId="20" fillId="0" borderId="11" xfId="1" applyFont="1" applyBorder="1" applyAlignment="1">
      <alignment horizontal="center" vertical="center" wrapText="1"/>
    </xf>
    <xf numFmtId="40" fontId="20" fillId="0" borderId="12" xfId="1" applyFont="1" applyBorder="1" applyAlignment="1">
      <alignment horizontal="center" vertical="center" wrapText="1"/>
    </xf>
    <xf numFmtId="0" fontId="19" fillId="0" borderId="10" xfId="4" applyFont="1" applyBorder="1" applyAlignment="1">
      <alignment horizontal="center" vertical="center" wrapText="1"/>
    </xf>
    <xf numFmtId="0" fontId="19" fillId="0" borderId="10" xfId="4" applyFont="1" applyBorder="1" applyAlignment="1">
      <alignment horizontal="center" vertical="center" wrapText="1"/>
    </xf>
    <xf numFmtId="0" fontId="20" fillId="0" borderId="11" xfId="4" applyFont="1" applyBorder="1" applyAlignment="1">
      <alignment horizontal="center" vertical="center" wrapText="1"/>
    </xf>
    <xf numFmtId="0" fontId="20" fillId="0" borderId="37" xfId="4" applyFont="1" applyBorder="1" applyAlignment="1">
      <alignment vertical="center" wrapText="1"/>
    </xf>
    <xf numFmtId="0" fontId="20" fillId="0" borderId="11" xfId="4" applyFont="1" applyBorder="1" applyAlignment="1">
      <alignment vertical="center" wrapText="1"/>
    </xf>
    <xf numFmtId="0" fontId="19" fillId="0" borderId="12" xfId="4" applyFont="1" applyBorder="1" applyAlignment="1">
      <alignment horizontal="center" vertical="center" wrapText="1"/>
    </xf>
    <xf numFmtId="40" fontId="9" fillId="0" borderId="13" xfId="1" applyFont="1" applyBorder="1" applyAlignment="1">
      <alignment horizontal="left" vertical="center" wrapText="1"/>
    </xf>
    <xf numFmtId="40" fontId="9" fillId="0" borderId="14" xfId="1" applyFont="1" applyBorder="1" applyAlignment="1">
      <alignment horizontal="left" vertical="center" wrapText="1"/>
    </xf>
    <xf numFmtId="40" fontId="9" fillId="0" borderId="15" xfId="1" applyFont="1" applyBorder="1" applyAlignment="1">
      <alignment horizontal="left" vertical="center" wrapText="1"/>
    </xf>
    <xf numFmtId="40" fontId="19" fillId="0" borderId="11" xfId="1" applyFont="1" applyBorder="1" applyAlignment="1">
      <alignment vertical="center" wrapText="1"/>
    </xf>
    <xf numFmtId="40" fontId="19" fillId="0" borderId="11" xfId="4" applyNumberFormat="1" applyFont="1" applyBorder="1" applyAlignment="1">
      <alignment horizontal="center" vertical="center" wrapText="1"/>
    </xf>
    <xf numFmtId="40" fontId="19" fillId="0" borderId="13" xfId="1" applyFont="1" applyBorder="1" applyAlignment="1">
      <alignment horizontal="center" vertical="center" wrapText="1"/>
    </xf>
    <xf numFmtId="40" fontId="19" fillId="0" borderId="37" xfId="1" applyFont="1" applyBorder="1" applyAlignment="1">
      <alignment horizontal="center" vertical="center" wrapText="1"/>
    </xf>
    <xf numFmtId="0" fontId="22" fillId="0" borderId="10" xfId="4" applyFont="1" applyBorder="1" applyAlignment="1">
      <alignment horizontal="right" vertical="center" wrapText="1"/>
    </xf>
    <xf numFmtId="38" fontId="19" fillId="0" borderId="12" xfId="1" applyNumberFormat="1" applyFont="1" applyBorder="1" applyAlignment="1">
      <alignment horizontal="center" vertical="center" wrapText="1"/>
    </xf>
    <xf numFmtId="40" fontId="19" fillId="0" borderId="13" xfId="4" applyNumberFormat="1" applyFont="1" applyBorder="1" applyAlignment="1">
      <alignment horizontal="left" vertical="center" wrapText="1"/>
    </xf>
    <xf numFmtId="40" fontId="19" fillId="0" borderId="14" xfId="4" applyNumberFormat="1" applyFont="1" applyBorder="1" applyAlignment="1">
      <alignment horizontal="left" vertical="center" wrapText="1"/>
    </xf>
    <xf numFmtId="40" fontId="19" fillId="0" borderId="15" xfId="4" applyNumberFormat="1" applyFont="1" applyBorder="1" applyAlignment="1">
      <alignment horizontal="left" vertical="center" wrapText="1"/>
    </xf>
    <xf numFmtId="38" fontId="19" fillId="0" borderId="11" xfId="1" applyNumberFormat="1" applyFont="1" applyBorder="1" applyAlignment="1">
      <alignment horizontal="center" vertical="center" wrapText="1"/>
    </xf>
    <xf numFmtId="0" fontId="19" fillId="0" borderId="13" xfId="4" applyFont="1" applyBorder="1" applyAlignment="1">
      <alignment horizontal="left" vertical="center" wrapText="1"/>
    </xf>
    <xf numFmtId="0" fontId="19" fillId="0" borderId="14" xfId="4" applyFont="1" applyBorder="1" applyAlignment="1">
      <alignment horizontal="left" vertical="center" wrapText="1"/>
    </xf>
    <xf numFmtId="0" fontId="19" fillId="0" borderId="15" xfId="4" applyFont="1" applyBorder="1" applyAlignment="1">
      <alignment horizontal="left" vertical="center" wrapText="1"/>
    </xf>
    <xf numFmtId="0" fontId="19" fillId="0" borderId="11" xfId="4" applyFont="1" applyBorder="1" applyAlignment="1">
      <alignment vertical="center" wrapText="1"/>
    </xf>
    <xf numFmtId="0" fontId="19" fillId="0" borderId="12" xfId="4" applyFont="1" applyBorder="1" applyAlignment="1">
      <alignment vertical="center" wrapText="1"/>
    </xf>
    <xf numFmtId="40" fontId="20" fillId="0" borderId="13" xfId="1" applyFont="1" applyBorder="1" applyAlignment="1">
      <alignment horizontal="center" vertical="center" wrapText="1"/>
    </xf>
    <xf numFmtId="40" fontId="20" fillId="0" borderId="14" xfId="1" applyFont="1" applyBorder="1" applyAlignment="1">
      <alignment horizontal="center" vertical="center" wrapText="1"/>
    </xf>
    <xf numFmtId="40" fontId="20" fillId="0" borderId="15" xfId="1" applyFont="1" applyBorder="1" applyAlignment="1">
      <alignment horizontal="center" vertical="center" wrapText="1"/>
    </xf>
    <xf numFmtId="0" fontId="23" fillId="0" borderId="10" xfId="4" applyFont="1" applyBorder="1" applyAlignment="1">
      <alignment horizontal="center" vertical="center" wrapText="1"/>
    </xf>
    <xf numFmtId="0" fontId="23" fillId="0" borderId="11" xfId="4" applyFont="1" applyBorder="1" applyAlignment="1">
      <alignment horizontal="center" vertical="center" wrapText="1"/>
    </xf>
    <xf numFmtId="0" fontId="23" fillId="0" borderId="12" xfId="4" applyFont="1" applyBorder="1" applyAlignment="1">
      <alignment horizontal="center" vertical="center" wrapText="1"/>
    </xf>
    <xf numFmtId="40" fontId="20" fillId="0" borderId="11" xfId="4" applyNumberFormat="1" applyFont="1" applyBorder="1" applyAlignment="1">
      <alignment horizontal="center" vertical="center" wrapText="1"/>
    </xf>
    <xf numFmtId="40" fontId="20" fillId="0" borderId="13" xfId="4" applyNumberFormat="1" applyFont="1" applyBorder="1" applyAlignment="1">
      <alignment horizontal="center" vertical="center" wrapText="1"/>
    </xf>
    <xf numFmtId="40" fontId="20" fillId="0" borderId="14" xfId="4" applyNumberFormat="1" applyFont="1" applyBorder="1" applyAlignment="1">
      <alignment horizontal="center" vertical="center" wrapText="1"/>
    </xf>
    <xf numFmtId="40" fontId="20" fillId="0" borderId="15" xfId="4" applyNumberFormat="1" applyFont="1" applyBorder="1" applyAlignment="1">
      <alignment horizontal="center" vertical="center" wrapText="1"/>
    </xf>
    <xf numFmtId="9" fontId="19" fillId="0" borderId="11" xfId="2" applyFont="1" applyFill="1" applyBorder="1" applyAlignment="1">
      <alignment horizontal="center" vertical="center" wrapText="1"/>
    </xf>
    <xf numFmtId="9" fontId="19" fillId="0" borderId="13" xfId="2" applyFont="1" applyBorder="1" applyAlignment="1">
      <alignment horizontal="center" vertical="center" wrapText="1"/>
    </xf>
    <xf numFmtId="9" fontId="19" fillId="0" borderId="14" xfId="2" applyFont="1" applyBorder="1" applyAlignment="1">
      <alignment horizontal="center" vertical="center" wrapText="1"/>
    </xf>
    <xf numFmtId="9" fontId="19" fillId="0" borderId="15" xfId="2" applyFont="1" applyBorder="1" applyAlignment="1">
      <alignment horizontal="center" vertical="center" wrapText="1"/>
    </xf>
    <xf numFmtId="0" fontId="19" fillId="0" borderId="16" xfId="4" applyFont="1" applyBorder="1" applyAlignment="1">
      <alignment horizontal="right" vertical="center" wrapText="1"/>
    </xf>
    <xf numFmtId="10" fontId="19" fillId="0" borderId="33" xfId="2" applyNumberFormat="1" applyFont="1" applyBorder="1" applyAlignment="1">
      <alignment horizontal="center" vertical="center" wrapText="1"/>
    </xf>
    <xf numFmtId="10" fontId="19" fillId="0" borderId="34" xfId="2" applyNumberFormat="1" applyFont="1" applyBorder="1" applyAlignment="1">
      <alignment horizontal="center" vertical="center" wrapText="1"/>
    </xf>
    <xf numFmtId="10" fontId="19" fillId="0" borderId="41" xfId="2" applyNumberFormat="1" applyFont="1" applyBorder="1" applyAlignment="1">
      <alignment horizontal="center" vertical="center" wrapText="1"/>
    </xf>
    <xf numFmtId="10" fontId="19" fillId="0" borderId="35" xfId="2" applyNumberFormat="1" applyFont="1" applyBorder="1" applyAlignment="1">
      <alignment horizontal="center" vertical="center" wrapText="1"/>
    </xf>
    <xf numFmtId="0" fontId="8" fillId="0" borderId="10" xfId="4" applyFont="1" applyBorder="1" applyAlignment="1">
      <alignment horizontal="center" vertical="center" wrapText="1"/>
    </xf>
    <xf numFmtId="0" fontId="24" fillId="0" borderId="11" xfId="4" applyFont="1" applyBorder="1" applyAlignment="1">
      <alignment horizontal="center" vertical="center" wrapText="1"/>
    </xf>
    <xf numFmtId="0" fontId="24" fillId="0" borderId="12" xfId="4" applyFont="1" applyBorder="1" applyAlignment="1">
      <alignment horizontal="center" vertical="center" wrapText="1"/>
    </xf>
    <xf numFmtId="0" fontId="8" fillId="0" borderId="10" xfId="4" applyFont="1" applyBorder="1" applyAlignment="1">
      <alignment horizontal="left" vertical="center" wrapText="1"/>
    </xf>
    <xf numFmtId="0" fontId="8" fillId="0" borderId="10" xfId="4" applyFont="1" applyBorder="1" applyAlignment="1">
      <alignment horizontal="right" vertical="center" wrapText="1"/>
    </xf>
    <xf numFmtId="0" fontId="8" fillId="0" borderId="11" xfId="4" applyFont="1" applyBorder="1" applyAlignment="1">
      <alignment horizontal="center" vertical="center" wrapText="1"/>
    </xf>
    <xf numFmtId="0" fontId="8" fillId="0" borderId="13" xfId="4" applyFont="1" applyBorder="1" applyAlignment="1">
      <alignment horizontal="center" vertical="center" wrapText="1"/>
    </xf>
    <xf numFmtId="0" fontId="8" fillId="0" borderId="14" xfId="4" applyFont="1" applyBorder="1" applyAlignment="1">
      <alignment horizontal="center" vertical="center" wrapText="1"/>
    </xf>
    <xf numFmtId="0" fontId="8" fillId="0" borderId="15" xfId="4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9" fillId="0" borderId="11" xfId="4" applyFont="1" applyBorder="1" applyAlignment="1">
      <alignment horizontal="center" wrapText="1"/>
    </xf>
    <xf numFmtId="0" fontId="9" fillId="0" borderId="12" xfId="4" applyFont="1" applyBorder="1" applyAlignment="1">
      <alignment horizontal="center" wrapText="1"/>
    </xf>
    <xf numFmtId="0" fontId="8" fillId="0" borderId="10" xfId="4" applyFont="1" applyBorder="1" applyAlignment="1">
      <alignment horizontal="center" vertical="center" wrapText="1"/>
    </xf>
    <xf numFmtId="0" fontId="8" fillId="0" borderId="12" xfId="4" applyFont="1" applyBorder="1" applyAlignment="1">
      <alignment horizontal="center" vertical="center" wrapText="1"/>
    </xf>
    <xf numFmtId="40" fontId="9" fillId="0" borderId="11" xfId="1" applyFont="1" applyBorder="1" applyAlignment="1">
      <alignment horizontal="center" vertical="center" wrapText="1"/>
    </xf>
    <xf numFmtId="40" fontId="9" fillId="0" borderId="12" xfId="1" applyFont="1" applyBorder="1" applyAlignment="1">
      <alignment horizontal="center" vertical="center" wrapText="1"/>
    </xf>
    <xf numFmtId="38" fontId="8" fillId="0" borderId="11" xfId="1" applyNumberFormat="1" applyFont="1" applyBorder="1" applyAlignment="1">
      <alignment horizontal="center" vertical="center" wrapText="1"/>
    </xf>
    <xf numFmtId="38" fontId="8" fillId="0" borderId="12" xfId="1" applyNumberFormat="1" applyFont="1" applyBorder="1" applyAlignment="1">
      <alignment horizontal="center" vertical="center" wrapText="1"/>
    </xf>
    <xf numFmtId="0" fontId="8" fillId="0" borderId="16" xfId="4" applyFont="1" applyBorder="1" applyAlignment="1">
      <alignment horizontal="right" vertical="center" wrapText="1"/>
    </xf>
    <xf numFmtId="0" fontId="19" fillId="0" borderId="37" xfId="4" applyFont="1" applyBorder="1" applyAlignment="1">
      <alignment horizontal="center" vertical="center" wrapText="1"/>
    </xf>
    <xf numFmtId="0" fontId="19" fillId="0" borderId="13" xfId="4" applyFont="1" applyBorder="1" applyAlignment="1">
      <alignment vertical="center" wrapText="1"/>
    </xf>
    <xf numFmtId="40" fontId="19" fillId="0" borderId="11" xfId="1" applyFont="1" applyBorder="1" applyAlignment="1">
      <alignment horizontal="center" vertical="center" wrapText="1"/>
    </xf>
    <xf numFmtId="40" fontId="19" fillId="0" borderId="12" xfId="1" applyFont="1" applyBorder="1" applyAlignment="1">
      <alignment horizontal="center" vertical="center" wrapText="1"/>
    </xf>
    <xf numFmtId="9" fontId="19" fillId="0" borderId="13" xfId="4" applyNumberFormat="1" applyFont="1" applyBorder="1" applyAlignment="1">
      <alignment horizontal="center" vertical="center" wrapText="1"/>
    </xf>
    <xf numFmtId="9" fontId="19" fillId="0" borderId="37" xfId="4" applyNumberFormat="1" applyFont="1" applyBorder="1" applyAlignment="1">
      <alignment horizontal="center" vertical="center" wrapText="1"/>
    </xf>
    <xf numFmtId="9" fontId="19" fillId="0" borderId="11" xfId="4" applyNumberFormat="1" applyFont="1" applyBorder="1" applyAlignment="1">
      <alignment horizontal="center" vertical="center" wrapText="1"/>
    </xf>
    <xf numFmtId="9" fontId="19" fillId="0" borderId="12" xfId="2" applyFont="1" applyBorder="1" applyAlignment="1">
      <alignment horizontal="center" vertical="center" wrapText="1"/>
    </xf>
    <xf numFmtId="167" fontId="19" fillId="0" borderId="11" xfId="1" applyNumberFormat="1" applyFont="1" applyBorder="1" applyAlignment="1">
      <alignment horizontal="center" vertical="center" wrapText="1"/>
    </xf>
    <xf numFmtId="0" fontId="12" fillId="0" borderId="10" xfId="4" applyFont="1" applyBorder="1" applyAlignment="1">
      <alignment horizontal="right" vertical="center" wrapText="1"/>
    </xf>
    <xf numFmtId="0" fontId="18" fillId="0" borderId="11" xfId="4" applyFont="1" applyBorder="1" applyAlignment="1">
      <alignment horizontal="center" vertical="center" wrapText="1"/>
    </xf>
    <xf numFmtId="0" fontId="18" fillId="0" borderId="12" xfId="4" applyFont="1" applyBorder="1" applyAlignment="1">
      <alignment horizontal="center" vertical="center" wrapText="1"/>
    </xf>
    <xf numFmtId="0" fontId="12" fillId="0" borderId="16" xfId="4" applyFont="1" applyBorder="1" applyAlignment="1">
      <alignment horizontal="right" vertical="center" wrapText="1"/>
    </xf>
    <xf numFmtId="0" fontId="18" fillId="0" borderId="17" xfId="4" applyFont="1" applyBorder="1" applyAlignment="1">
      <alignment horizontal="center" vertical="center" wrapText="1"/>
    </xf>
    <xf numFmtId="0" fontId="18" fillId="0" borderId="18" xfId="4" applyFont="1" applyBorder="1" applyAlignment="1">
      <alignment horizontal="center" vertical="center" wrapText="1"/>
    </xf>
    <xf numFmtId="0" fontId="12" fillId="0" borderId="42" xfId="4" applyFont="1" applyBorder="1" applyAlignment="1">
      <alignment horizontal="right" vertical="center" wrapText="1"/>
    </xf>
    <xf numFmtId="0" fontId="18" fillId="0" borderId="42" xfId="4" applyFont="1" applyBorder="1" applyAlignment="1">
      <alignment horizontal="center" vertical="center" wrapText="1"/>
    </xf>
    <xf numFmtId="0" fontId="18" fillId="0" borderId="43" xfId="4" applyFont="1" applyBorder="1" applyAlignment="1">
      <alignment horizontal="center" vertical="center" wrapText="1"/>
    </xf>
    <xf numFmtId="0" fontId="7" fillId="0" borderId="24" xfId="4" applyFont="1" applyBorder="1" applyAlignment="1">
      <alignment horizontal="left" vertical="center" wrapText="1"/>
    </xf>
    <xf numFmtId="0" fontId="7" fillId="0" borderId="26" xfId="4" applyFont="1" applyBorder="1" applyAlignment="1">
      <alignment horizontal="left" vertical="center" wrapText="1"/>
    </xf>
    <xf numFmtId="0" fontId="7" fillId="0" borderId="27" xfId="4" applyFont="1" applyBorder="1" applyAlignment="1">
      <alignment horizontal="left" vertical="center" wrapText="1"/>
    </xf>
    <xf numFmtId="0" fontId="8" fillId="0" borderId="44" xfId="4" applyFont="1" applyBorder="1" applyAlignment="1">
      <alignment horizontal="center" vertical="center" wrapText="1"/>
    </xf>
    <xf numFmtId="40" fontId="8" fillId="0" borderId="13" xfId="1" applyFont="1" applyBorder="1" applyAlignment="1">
      <alignment horizontal="center" vertical="center" wrapText="1"/>
    </xf>
    <xf numFmtId="40" fontId="8" fillId="0" borderId="14" xfId="1" applyFont="1" applyBorder="1" applyAlignment="1">
      <alignment horizontal="center" vertical="center" wrapText="1"/>
    </xf>
    <xf numFmtId="40" fontId="8" fillId="0" borderId="15" xfId="1" applyFont="1" applyBorder="1" applyAlignment="1">
      <alignment horizontal="center" vertical="center" wrapText="1"/>
    </xf>
    <xf numFmtId="0" fontId="18" fillId="0" borderId="0" xfId="4" applyFont="1" applyAlignment="1">
      <alignment horizontal="right" vertical="center" wrapText="1"/>
    </xf>
    <xf numFmtId="40" fontId="11" fillId="0" borderId="0" xfId="1" applyFont="1" applyBorder="1" applyAlignment="1">
      <alignment horizontal="center" vertical="center" wrapText="1"/>
    </xf>
    <xf numFmtId="40" fontId="11" fillId="0" borderId="36" xfId="1" applyFont="1" applyBorder="1" applyAlignment="1">
      <alignment horizontal="center" vertical="center" wrapText="1"/>
    </xf>
    <xf numFmtId="0" fontId="8" fillId="0" borderId="0" xfId="4" applyFont="1" applyAlignment="1">
      <alignment horizontal="left" vertical="center" wrapText="1"/>
    </xf>
    <xf numFmtId="0" fontId="8" fillId="0" borderId="4" xfId="4" applyFont="1" applyBorder="1" applyAlignment="1">
      <alignment horizontal="center" vertical="center" wrapText="1"/>
    </xf>
    <xf numFmtId="0" fontId="8" fillId="0" borderId="0" xfId="4" applyFont="1" applyAlignment="1">
      <alignment horizontal="right" vertical="center" wrapText="1"/>
    </xf>
    <xf numFmtId="0" fontId="8" fillId="0" borderId="42" xfId="4" applyFont="1" applyBorder="1" applyAlignment="1">
      <alignment horizontal="left" vertical="center" wrapText="1"/>
    </xf>
    <xf numFmtId="0" fontId="8" fillId="0" borderId="42" xfId="4" applyFont="1" applyBorder="1" applyAlignment="1">
      <alignment horizontal="center" vertical="center" wrapText="1"/>
    </xf>
    <xf numFmtId="0" fontId="8" fillId="0" borderId="43" xfId="4" applyFont="1" applyBorder="1" applyAlignment="1">
      <alignment horizontal="center" vertical="center" wrapText="1"/>
    </xf>
    <xf numFmtId="0" fontId="11" fillId="0" borderId="0" xfId="4" applyFont="1" applyAlignment="1">
      <alignment horizontal="center" vertical="center" wrapText="1"/>
    </xf>
    <xf numFmtId="0" fontId="3" fillId="0" borderId="0" xfId="3" applyFont="1" applyAlignment="1">
      <alignment horizontal="left"/>
    </xf>
    <xf numFmtId="38" fontId="8" fillId="0" borderId="11" xfId="1" applyNumberFormat="1" applyFont="1" applyBorder="1" applyAlignment="1">
      <alignment horizontal="center" vertical="center" wrapText="1"/>
    </xf>
    <xf numFmtId="38" fontId="8" fillId="0" borderId="22" xfId="1" applyNumberFormat="1" applyFont="1" applyBorder="1" applyAlignment="1">
      <alignment horizontal="center" vertical="center" wrapText="1"/>
    </xf>
    <xf numFmtId="38" fontId="8" fillId="0" borderId="45" xfId="1" applyNumberFormat="1" applyFont="1" applyBorder="1" applyAlignment="1">
      <alignment horizontal="center" vertical="center" wrapText="1"/>
    </xf>
    <xf numFmtId="38" fontId="8" fillId="0" borderId="46" xfId="1" applyNumberFormat="1" applyFont="1" applyBorder="1" applyAlignment="1">
      <alignment horizontal="center" vertical="center" wrapText="1"/>
    </xf>
    <xf numFmtId="168" fontId="8" fillId="0" borderId="11" xfId="2" applyNumberFormat="1" applyFont="1" applyBorder="1" applyAlignment="1">
      <alignment horizontal="center" vertical="center" wrapText="1"/>
    </xf>
    <xf numFmtId="38" fontId="8" fillId="0" borderId="47" xfId="1" applyNumberFormat="1" applyFont="1" applyBorder="1" applyAlignment="1">
      <alignment horizontal="center" vertical="center" wrapText="1"/>
    </xf>
    <xf numFmtId="38" fontId="8" fillId="0" borderId="48" xfId="1" applyNumberFormat="1" applyFont="1" applyBorder="1" applyAlignment="1">
      <alignment horizontal="center" vertical="center" wrapText="1"/>
    </xf>
    <xf numFmtId="38" fontId="8" fillId="0" borderId="36" xfId="1" applyNumberFormat="1" applyFont="1" applyBorder="1" applyAlignment="1">
      <alignment horizontal="center" vertical="center" wrapText="1"/>
    </xf>
    <xf numFmtId="0" fontId="9" fillId="0" borderId="10" xfId="4" applyFont="1" applyBorder="1" applyAlignment="1">
      <alignment horizontal="right" vertical="center" wrapText="1"/>
    </xf>
    <xf numFmtId="38" fontId="9" fillId="0" borderId="11" xfId="1" applyNumberFormat="1" applyFont="1" applyBorder="1" applyAlignment="1">
      <alignment horizontal="center" vertical="center" wrapText="1"/>
    </xf>
    <xf numFmtId="168" fontId="9" fillId="0" borderId="11" xfId="2" applyNumberFormat="1" applyFont="1" applyBorder="1" applyAlignment="1">
      <alignment horizontal="center" vertical="center" wrapText="1"/>
    </xf>
    <xf numFmtId="9" fontId="8" fillId="0" borderId="11" xfId="2" applyFont="1" applyBorder="1" applyAlignment="1">
      <alignment horizontal="center" vertical="center" wrapText="1"/>
    </xf>
    <xf numFmtId="38" fontId="8" fillId="0" borderId="49" xfId="1" applyNumberFormat="1" applyFont="1" applyBorder="1" applyAlignment="1">
      <alignment horizontal="center" vertical="center" wrapText="1"/>
    </xf>
    <xf numFmtId="38" fontId="8" fillId="0" borderId="29" xfId="1" applyNumberFormat="1" applyFont="1" applyBorder="1" applyAlignment="1">
      <alignment horizontal="center" vertical="center" wrapText="1"/>
    </xf>
    <xf numFmtId="38" fontId="8" fillId="0" borderId="31" xfId="1" applyNumberFormat="1" applyFont="1" applyBorder="1" applyAlignment="1">
      <alignment horizontal="center" vertical="center" wrapText="1"/>
    </xf>
    <xf numFmtId="38" fontId="8" fillId="0" borderId="11" xfId="1" applyNumberFormat="1" applyFont="1" applyBorder="1" applyAlignment="1">
      <alignment horizontal="right" vertical="center" wrapText="1"/>
    </xf>
    <xf numFmtId="38" fontId="8" fillId="0" borderId="12" xfId="1" applyNumberFormat="1" applyFont="1" applyBorder="1" applyAlignment="1">
      <alignment horizontal="right" vertical="center" wrapText="1"/>
    </xf>
    <xf numFmtId="38" fontId="8" fillId="0" borderId="13" xfId="1" applyNumberFormat="1" applyFont="1" applyBorder="1" applyAlignment="1">
      <alignment horizontal="center" vertical="center" wrapText="1"/>
    </xf>
    <xf numFmtId="38" fontId="8" fillId="0" borderId="14" xfId="1" applyNumberFormat="1" applyFont="1" applyBorder="1" applyAlignment="1">
      <alignment horizontal="center" vertical="center" wrapText="1"/>
    </xf>
    <xf numFmtId="38" fontId="8" fillId="0" borderId="15" xfId="1" applyNumberFormat="1" applyFont="1" applyBorder="1" applyAlignment="1">
      <alignment horizontal="center" vertical="center" wrapText="1"/>
    </xf>
    <xf numFmtId="38" fontId="8" fillId="0" borderId="12" xfId="1" applyNumberFormat="1" applyFont="1" applyBorder="1" applyAlignment="1">
      <alignment horizontal="center" vertical="center" wrapText="1"/>
    </xf>
    <xf numFmtId="168" fontId="8" fillId="0" borderId="11" xfId="2" applyNumberFormat="1" applyFont="1" applyBorder="1" applyAlignment="1">
      <alignment horizontal="center" vertical="center" wrapText="1"/>
    </xf>
    <xf numFmtId="168" fontId="8" fillId="0" borderId="12" xfId="2" applyNumberFormat="1" applyFont="1" applyBorder="1" applyAlignment="1">
      <alignment horizontal="center" vertical="center" wrapText="1"/>
    </xf>
    <xf numFmtId="40" fontId="8" fillId="0" borderId="11" xfId="4" applyNumberFormat="1" applyFont="1" applyBorder="1" applyAlignment="1">
      <alignment horizontal="center" vertical="center" wrapText="1"/>
    </xf>
    <xf numFmtId="0" fontId="8" fillId="0" borderId="16" xfId="4" applyFont="1" applyBorder="1" applyAlignment="1">
      <alignment horizontal="center" vertical="center" wrapText="1"/>
    </xf>
    <xf numFmtId="0" fontId="8" fillId="0" borderId="39" xfId="4" applyFont="1" applyBorder="1" applyAlignment="1">
      <alignment horizontal="left" vertical="center" wrapText="1"/>
    </xf>
    <xf numFmtId="38" fontId="8" fillId="0" borderId="13" xfId="1" applyNumberFormat="1" applyFont="1" applyBorder="1" applyAlignment="1">
      <alignment horizontal="left" vertical="center" wrapText="1"/>
    </xf>
    <xf numFmtId="38" fontId="8" fillId="0" borderId="14" xfId="1" applyNumberFormat="1" applyFont="1" applyBorder="1" applyAlignment="1">
      <alignment horizontal="left" vertical="center" wrapText="1"/>
    </xf>
    <xf numFmtId="38" fontId="8" fillId="0" borderId="15" xfId="1" applyNumberFormat="1" applyFont="1" applyBorder="1" applyAlignment="1">
      <alignment horizontal="left" vertical="center" wrapText="1"/>
    </xf>
    <xf numFmtId="38" fontId="8" fillId="0" borderId="45" xfId="1" applyNumberFormat="1" applyFont="1" applyBorder="1" applyAlignment="1">
      <alignment horizontal="left" vertical="center" wrapText="1"/>
    </xf>
    <xf numFmtId="38" fontId="8" fillId="0" borderId="50" xfId="1" applyNumberFormat="1" applyFont="1" applyBorder="1" applyAlignment="1">
      <alignment horizontal="left" vertical="center" wrapText="1"/>
    </xf>
    <xf numFmtId="38" fontId="8" fillId="0" borderId="46" xfId="1" applyNumberFormat="1" applyFont="1" applyBorder="1" applyAlignment="1">
      <alignment horizontal="left" vertical="center" wrapText="1"/>
    </xf>
    <xf numFmtId="0" fontId="8" fillId="0" borderId="38" xfId="4" applyFont="1" applyBorder="1" applyAlignment="1">
      <alignment horizontal="left" vertical="top" wrapText="1"/>
    </xf>
    <xf numFmtId="0" fontId="8" fillId="0" borderId="51" xfId="4" applyFont="1" applyBorder="1" applyAlignment="1">
      <alignment horizontal="left" vertical="top" wrapText="1"/>
    </xf>
    <xf numFmtId="38" fontId="8" fillId="0" borderId="48" xfId="1" applyNumberFormat="1" applyFont="1" applyBorder="1" applyAlignment="1">
      <alignment horizontal="left" vertical="center" wrapText="1"/>
    </xf>
    <xf numFmtId="38" fontId="8" fillId="0" borderId="0" xfId="1" applyNumberFormat="1" applyFont="1" applyBorder="1" applyAlignment="1">
      <alignment horizontal="left" vertical="center" wrapText="1"/>
    </xf>
    <xf numFmtId="38" fontId="8" fillId="0" borderId="36" xfId="1" applyNumberFormat="1" applyFont="1" applyBorder="1" applyAlignment="1">
      <alignment horizontal="left" vertical="center" wrapText="1"/>
    </xf>
    <xf numFmtId="0" fontId="8" fillId="0" borderId="39" xfId="4" applyFont="1" applyBorder="1" applyAlignment="1">
      <alignment horizontal="left" vertical="top" wrapText="1"/>
    </xf>
    <xf numFmtId="38" fontId="8" fillId="0" borderId="29" xfId="1" applyNumberFormat="1" applyFont="1" applyBorder="1" applyAlignment="1">
      <alignment horizontal="left" vertical="center" wrapText="1"/>
    </xf>
    <xf numFmtId="38" fontId="8" fillId="0" borderId="30" xfId="1" applyNumberFormat="1" applyFont="1" applyBorder="1" applyAlignment="1">
      <alignment horizontal="left" vertical="center" wrapText="1"/>
    </xf>
    <xf numFmtId="38" fontId="8" fillId="0" borderId="31" xfId="1" applyNumberFormat="1" applyFont="1" applyBorder="1" applyAlignment="1">
      <alignment horizontal="left" vertical="center" wrapText="1"/>
    </xf>
    <xf numFmtId="0" fontId="12" fillId="0" borderId="16" xfId="4" applyFont="1" applyBorder="1" applyAlignment="1">
      <alignment horizontal="left" vertical="center" wrapText="1"/>
    </xf>
    <xf numFmtId="0" fontId="12" fillId="0" borderId="52" xfId="4" applyFont="1" applyBorder="1" applyAlignment="1">
      <alignment horizontal="left" vertical="center" wrapText="1"/>
    </xf>
    <xf numFmtId="0" fontId="12" fillId="0" borderId="53" xfId="4" applyFont="1" applyBorder="1" applyAlignment="1">
      <alignment horizontal="left" vertical="center" wrapText="1"/>
    </xf>
    <xf numFmtId="0" fontId="3" fillId="0" borderId="4" xfId="3" applyFont="1" applyBorder="1" applyAlignment="1">
      <alignment horizontal="center" vertical="top"/>
    </xf>
    <xf numFmtId="0" fontId="12" fillId="0" borderId="4" xfId="4" applyFont="1" applyBorder="1" applyAlignment="1">
      <alignment horizontal="left" vertical="center" wrapText="1"/>
    </xf>
    <xf numFmtId="0" fontId="12" fillId="0" borderId="0" xfId="4" applyFont="1" applyAlignment="1">
      <alignment horizontal="left" vertical="center" wrapText="1"/>
    </xf>
    <xf numFmtId="0" fontId="12" fillId="0" borderId="36" xfId="4" applyFont="1" applyBorder="1" applyAlignment="1">
      <alignment horizontal="left" vertical="center" wrapText="1"/>
    </xf>
    <xf numFmtId="0" fontId="3" fillId="0" borderId="54" xfId="3" applyFont="1" applyBorder="1" applyAlignment="1">
      <alignment horizontal="center" vertical="top"/>
    </xf>
    <xf numFmtId="0" fontId="12" fillId="0" borderId="54" xfId="4" applyFont="1" applyBorder="1" applyAlignment="1">
      <alignment horizontal="left" vertical="center" wrapText="1"/>
    </xf>
    <xf numFmtId="0" fontId="12" fillId="0" borderId="42" xfId="4" applyFont="1" applyBorder="1" applyAlignment="1">
      <alignment horizontal="left" vertical="center" wrapText="1"/>
    </xf>
    <xf numFmtId="0" fontId="12" fillId="0" borderId="43" xfId="4" applyFont="1" applyBorder="1" applyAlignment="1">
      <alignment horizontal="left" vertical="center" wrapText="1"/>
    </xf>
    <xf numFmtId="0" fontId="3" fillId="0" borderId="0" xfId="3" applyFont="1" applyAlignment="1">
      <alignment horizontal="center" vertical="top"/>
    </xf>
    <xf numFmtId="0" fontId="12" fillId="0" borderId="0" xfId="4" applyFont="1" applyAlignment="1">
      <alignment horizontal="center" vertical="center" wrapText="1"/>
    </xf>
    <xf numFmtId="0" fontId="26" fillId="0" borderId="2" xfId="3" applyFont="1" applyBorder="1" applyAlignment="1">
      <alignment horizontal="center" vertical="center" wrapText="1"/>
    </xf>
    <xf numFmtId="0" fontId="26" fillId="0" borderId="3" xfId="3" applyFont="1" applyBorder="1" applyAlignment="1">
      <alignment horizontal="center" vertical="center" wrapText="1"/>
    </xf>
    <xf numFmtId="0" fontId="17" fillId="0" borderId="11" xfId="4" applyFont="1" applyBorder="1" applyAlignment="1">
      <alignment horizontal="center" vertical="center" wrapText="1"/>
    </xf>
    <xf numFmtId="0" fontId="28" fillId="0" borderId="0" xfId="7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9" fillId="0" borderId="0" xfId="7" applyFont="1" applyAlignment="1">
      <alignment horizontal="left" vertical="center"/>
    </xf>
    <xf numFmtId="0" fontId="29" fillId="0" borderId="0" xfId="7" applyFont="1" applyAlignment="1">
      <alignment horizontal="center" vertical="center"/>
    </xf>
    <xf numFmtId="0" fontId="30" fillId="0" borderId="0" xfId="7" applyFont="1" applyAlignment="1">
      <alignment horizontal="left" vertical="center"/>
    </xf>
    <xf numFmtId="0" fontId="31" fillId="0" borderId="0" xfId="7" applyFont="1" applyAlignment="1">
      <alignment horizontal="left" vertical="center"/>
    </xf>
    <xf numFmtId="14" fontId="28" fillId="0" borderId="0" xfId="7" applyNumberFormat="1" applyFont="1" applyAlignment="1">
      <alignment horizontal="left" vertical="center"/>
    </xf>
    <xf numFmtId="0" fontId="32" fillId="0" borderId="0" xfId="7" applyFont="1" applyAlignment="1">
      <alignment horizontal="left" vertical="center"/>
    </xf>
    <xf numFmtId="0" fontId="33" fillId="0" borderId="0" xfId="7" applyFont="1" applyAlignment="1">
      <alignment horizontal="left" vertical="center"/>
    </xf>
    <xf numFmtId="14" fontId="33" fillId="0" borderId="0" xfId="7" applyNumberFormat="1" applyFont="1" applyAlignment="1">
      <alignment horizontal="left" vertical="center"/>
    </xf>
    <xf numFmtId="0" fontId="34" fillId="0" borderId="0" xfId="7" applyFont="1" applyAlignment="1">
      <alignment horizontal="center" vertical="center"/>
    </xf>
    <xf numFmtId="0" fontId="34" fillId="0" borderId="0" xfId="7" applyFont="1" applyAlignment="1">
      <alignment horizontal="center" vertical="center"/>
    </xf>
    <xf numFmtId="0" fontId="35" fillId="0" borderId="0" xfId="7" applyFont="1" applyAlignment="1">
      <alignment horizontal="center" vertical="center"/>
    </xf>
    <xf numFmtId="0" fontId="36" fillId="0" borderId="0" xfId="7" applyFont="1" applyAlignment="1">
      <alignment horizontal="center" vertical="center"/>
    </xf>
    <xf numFmtId="0" fontId="37" fillId="0" borderId="0" xfId="7" applyFont="1" applyAlignment="1">
      <alignment horizontal="center" vertical="center"/>
    </xf>
    <xf numFmtId="0" fontId="38" fillId="0" borderId="55" xfId="7" applyFont="1" applyBorder="1" applyAlignment="1">
      <alignment horizontal="left" vertical="center" wrapText="1"/>
    </xf>
    <xf numFmtId="0" fontId="28" fillId="0" borderId="56" xfId="7" applyFont="1" applyBorder="1" applyAlignment="1">
      <alignment horizontal="left" vertical="center" wrapText="1"/>
    </xf>
    <xf numFmtId="0" fontId="28" fillId="0" borderId="57" xfId="7" applyFont="1" applyBorder="1" applyAlignment="1">
      <alignment horizontal="left" vertical="center" wrapText="1"/>
    </xf>
    <xf numFmtId="0" fontId="28" fillId="0" borderId="58" xfId="7" applyFont="1" applyBorder="1" applyAlignment="1">
      <alignment horizontal="left" vertical="center" wrapText="1"/>
    </xf>
    <xf numFmtId="0" fontId="28" fillId="0" borderId="0" xfId="7" applyFont="1" applyAlignment="1">
      <alignment horizontal="left" vertical="center" wrapText="1"/>
    </xf>
    <xf numFmtId="0" fontId="38" fillId="0" borderId="59" xfId="7" applyFont="1" applyBorder="1" applyAlignment="1">
      <alignment horizontal="left" vertical="center" wrapText="1"/>
    </xf>
    <xf numFmtId="0" fontId="28" fillId="0" borderId="1" xfId="7" applyFont="1" applyBorder="1" applyAlignment="1">
      <alignment horizontal="center" vertical="center" wrapText="1"/>
    </xf>
    <xf numFmtId="0" fontId="28" fillId="0" borderId="2" xfId="7" applyFont="1" applyBorder="1" applyAlignment="1">
      <alignment horizontal="center" vertical="center" wrapText="1"/>
    </xf>
    <xf numFmtId="0" fontId="28" fillId="0" borderId="3" xfId="7" applyFont="1" applyBorder="1" applyAlignment="1">
      <alignment horizontal="center" vertical="center" wrapText="1"/>
    </xf>
    <xf numFmtId="0" fontId="39" fillId="0" borderId="59" xfId="7" applyFont="1" applyBorder="1" applyAlignment="1">
      <alignment horizontal="left" vertical="center" wrapText="1"/>
    </xf>
    <xf numFmtId="0" fontId="40" fillId="0" borderId="59" xfId="7" applyFont="1" applyBorder="1" applyAlignment="1">
      <alignment horizontal="center" vertical="center" wrapText="1"/>
    </xf>
    <xf numFmtId="0" fontId="38" fillId="0" borderId="60" xfId="7" applyFont="1" applyBorder="1" applyAlignment="1">
      <alignment horizontal="left" vertical="center" wrapText="1"/>
    </xf>
    <xf numFmtId="0" fontId="28" fillId="0" borderId="37" xfId="7" applyFont="1" applyBorder="1" applyAlignment="1">
      <alignment horizontal="left" vertical="center" wrapText="1"/>
    </xf>
    <xf numFmtId="0" fontId="28" fillId="0" borderId="11" xfId="7" applyFont="1" applyBorder="1" applyAlignment="1">
      <alignment horizontal="left" vertical="center" wrapText="1"/>
    </xf>
    <xf numFmtId="0" fontId="28" fillId="0" borderId="61" xfId="7" applyFont="1" applyBorder="1" applyAlignment="1">
      <alignment horizontal="left" vertical="center" wrapText="1"/>
    </xf>
    <xf numFmtId="0" fontId="41" fillId="0" borderId="59" xfId="7" applyFont="1" applyBorder="1" applyAlignment="1">
      <alignment horizontal="center" vertical="center" wrapText="1"/>
    </xf>
    <xf numFmtId="0" fontId="40" fillId="0" borderId="1" xfId="7" applyFont="1" applyBorder="1" applyAlignment="1">
      <alignment horizontal="center" vertical="center" wrapText="1"/>
    </xf>
    <xf numFmtId="0" fontId="40" fillId="0" borderId="2" xfId="7" applyFont="1" applyBorder="1" applyAlignment="1">
      <alignment horizontal="center" vertical="center" wrapText="1"/>
    </xf>
    <xf numFmtId="0" fontId="40" fillId="0" borderId="3" xfId="7" applyFont="1" applyBorder="1" applyAlignment="1">
      <alignment horizontal="center" vertical="center" wrapText="1"/>
    </xf>
    <xf numFmtId="0" fontId="42" fillId="0" borderId="59" xfId="7" applyFont="1" applyBorder="1" applyAlignment="1">
      <alignment horizontal="center" vertical="center" wrapText="1"/>
    </xf>
    <xf numFmtId="38" fontId="28" fillId="0" borderId="1" xfId="7" applyNumberFormat="1" applyFont="1" applyBorder="1" applyAlignment="1">
      <alignment horizontal="center" vertical="center" wrapText="1"/>
    </xf>
    <xf numFmtId="38" fontId="28" fillId="0" borderId="2" xfId="7" applyNumberFormat="1" applyFont="1" applyBorder="1" applyAlignment="1">
      <alignment horizontal="center" vertical="center" wrapText="1"/>
    </xf>
    <xf numFmtId="38" fontId="28" fillId="0" borderId="3" xfId="7" applyNumberFormat="1" applyFont="1" applyBorder="1" applyAlignment="1">
      <alignment horizontal="center" vertical="center" wrapText="1"/>
    </xf>
    <xf numFmtId="0" fontId="43" fillId="0" borderId="59" xfId="7" applyFont="1" applyBorder="1" applyAlignment="1">
      <alignment horizontal="center" vertical="center" wrapText="1"/>
    </xf>
    <xf numFmtId="38" fontId="40" fillId="0" borderId="1" xfId="7" applyNumberFormat="1" applyFont="1" applyBorder="1" applyAlignment="1">
      <alignment horizontal="center" vertical="center" wrapText="1"/>
    </xf>
    <xf numFmtId="38" fontId="40" fillId="0" borderId="2" xfId="7" applyNumberFormat="1" applyFont="1" applyBorder="1" applyAlignment="1">
      <alignment horizontal="center" vertical="center" wrapText="1"/>
    </xf>
    <xf numFmtId="38" fontId="40" fillId="0" borderId="3" xfId="7" applyNumberFormat="1" applyFont="1" applyBorder="1" applyAlignment="1">
      <alignment horizontal="center" vertical="center" wrapText="1"/>
    </xf>
    <xf numFmtId="0" fontId="38" fillId="0" borderId="62" xfId="7" applyFont="1" applyBorder="1" applyAlignment="1">
      <alignment horizontal="left" vertical="center" wrapText="1"/>
    </xf>
    <xf numFmtId="0" fontId="38" fillId="0" borderId="5" xfId="7" applyFont="1" applyBorder="1" applyAlignment="1">
      <alignment horizontal="left" vertical="center" wrapText="1"/>
    </xf>
    <xf numFmtId="0" fontId="28" fillId="0" borderId="24" xfId="7" applyFont="1" applyBorder="1" applyAlignment="1">
      <alignment horizontal="left" vertical="center" wrapText="1"/>
    </xf>
    <xf numFmtId="0" fontId="28" fillId="0" borderId="26" xfId="7" applyFont="1" applyBorder="1" applyAlignment="1">
      <alignment horizontal="left" vertical="center" wrapText="1"/>
    </xf>
    <xf numFmtId="0" fontId="28" fillId="0" borderId="63" xfId="7" applyFont="1" applyBorder="1" applyAlignment="1">
      <alignment horizontal="left" vertical="center" wrapText="1"/>
    </xf>
    <xf numFmtId="0" fontId="41" fillId="0" borderId="25" xfId="7" applyFont="1" applyBorder="1" applyAlignment="1">
      <alignment horizontal="center" vertical="center" wrapText="1"/>
    </xf>
    <xf numFmtId="0" fontId="41" fillId="0" borderId="26" xfId="7" applyFont="1" applyBorder="1" applyAlignment="1">
      <alignment horizontal="center" vertical="center" wrapText="1"/>
    </xf>
    <xf numFmtId="0" fontId="41" fillId="0" borderId="63" xfId="7" applyFont="1" applyBorder="1" applyAlignment="1">
      <alignment horizontal="center" vertical="center" wrapText="1"/>
    </xf>
    <xf numFmtId="0" fontId="41" fillId="0" borderId="27" xfId="7" applyFont="1" applyBorder="1" applyAlignment="1">
      <alignment horizontal="center" vertical="center" wrapText="1"/>
    </xf>
    <xf numFmtId="0" fontId="39" fillId="0" borderId="59" xfId="7" applyFont="1" applyBorder="1" applyAlignment="1">
      <alignment horizontal="left" vertical="center" wrapText="1"/>
    </xf>
    <xf numFmtId="0" fontId="29" fillId="0" borderId="6" xfId="7" applyFont="1" applyBorder="1" applyAlignment="1">
      <alignment horizontal="left" vertical="center" wrapText="1"/>
    </xf>
    <xf numFmtId="0" fontId="29" fillId="0" borderId="7" xfId="7" applyFont="1" applyBorder="1" applyAlignment="1">
      <alignment horizontal="left" vertical="center" wrapText="1"/>
    </xf>
    <xf numFmtId="0" fontId="44" fillId="0" borderId="7" xfId="7" applyFont="1" applyBorder="1" applyAlignment="1">
      <alignment horizontal="center" vertical="center" wrapText="1"/>
    </xf>
    <xf numFmtId="0" fontId="44" fillId="0" borderId="8" xfId="7" applyFont="1" applyBorder="1" applyAlignment="1">
      <alignment horizontal="center" vertical="center" wrapText="1"/>
    </xf>
    <xf numFmtId="0" fontId="38" fillId="0" borderId="64" xfId="7" applyFont="1" applyBorder="1" applyAlignment="1">
      <alignment horizontal="left" vertical="center" wrapText="1"/>
    </xf>
    <xf numFmtId="0" fontId="28" fillId="0" borderId="37" xfId="7" applyFont="1" applyBorder="1" applyAlignment="1">
      <alignment horizontal="left" vertical="center" wrapText="1"/>
    </xf>
    <xf numFmtId="0" fontId="28" fillId="0" borderId="11" xfId="7" applyFont="1" applyBorder="1" applyAlignment="1">
      <alignment horizontal="left" vertical="center" wrapText="1"/>
    </xf>
    <xf numFmtId="0" fontId="28" fillId="0" borderId="61" xfId="7" applyFont="1" applyBorder="1" applyAlignment="1">
      <alignment horizontal="left" vertical="center" wrapText="1"/>
    </xf>
    <xf numFmtId="0" fontId="38" fillId="0" borderId="9" xfId="7" applyFont="1" applyBorder="1" applyAlignment="1">
      <alignment horizontal="left" vertical="center" wrapText="1"/>
    </xf>
    <xf numFmtId="0" fontId="28" fillId="0" borderId="44" xfId="7" applyFont="1" applyBorder="1" applyAlignment="1">
      <alignment horizontal="left" vertical="center" wrapText="1"/>
    </xf>
    <xf numFmtId="0" fontId="28" fillId="0" borderId="14" xfId="7" applyFont="1" applyBorder="1" applyAlignment="1">
      <alignment horizontal="left" vertical="center" wrapText="1"/>
    </xf>
    <xf numFmtId="0" fontId="41" fillId="0" borderId="13" xfId="7" applyFont="1" applyBorder="1" applyAlignment="1">
      <alignment horizontal="center" vertical="center" wrapText="1"/>
    </xf>
    <xf numFmtId="0" fontId="41" fillId="0" borderId="14" xfId="7" applyFont="1" applyBorder="1" applyAlignment="1">
      <alignment horizontal="center" vertical="center" wrapText="1"/>
    </xf>
    <xf numFmtId="0" fontId="41" fillId="0" borderId="37" xfId="7" applyFont="1" applyBorder="1" applyAlignment="1">
      <alignment horizontal="center" vertical="center" wrapText="1"/>
    </xf>
    <xf numFmtId="0" fontId="41" fillId="0" borderId="15" xfId="7" applyFont="1" applyBorder="1" applyAlignment="1">
      <alignment horizontal="center" vertical="center" wrapText="1"/>
    </xf>
    <xf numFmtId="0" fontId="29" fillId="0" borderId="10" xfId="7" applyFont="1" applyBorder="1" applyAlignment="1">
      <alignment horizontal="left" vertical="center" wrapText="1"/>
    </xf>
    <xf numFmtId="0" fontId="29" fillId="0" borderId="11" xfId="7" applyFont="1" applyBorder="1" applyAlignment="1">
      <alignment horizontal="left" vertical="center" wrapText="1"/>
    </xf>
    <xf numFmtId="0" fontId="44" fillId="0" borderId="11" xfId="7" applyFont="1" applyBorder="1" applyAlignment="1">
      <alignment horizontal="center" vertical="center" wrapText="1"/>
    </xf>
    <xf numFmtId="0" fontId="44" fillId="0" borderId="12" xfId="7" applyFont="1" applyBorder="1" applyAlignment="1">
      <alignment horizontal="center" vertical="center" wrapText="1"/>
    </xf>
    <xf numFmtId="0" fontId="38" fillId="0" borderId="65" xfId="7" applyFont="1" applyBorder="1" applyAlignment="1">
      <alignment horizontal="left" vertical="center" wrapText="1"/>
    </xf>
    <xf numFmtId="0" fontId="38" fillId="0" borderId="40" xfId="7" applyFont="1" applyBorder="1" applyAlignment="1">
      <alignment horizontal="left" vertical="center" wrapText="1"/>
    </xf>
    <xf numFmtId="0" fontId="28" fillId="0" borderId="66" xfId="7" applyFont="1" applyBorder="1" applyAlignment="1">
      <alignment horizontal="left" vertical="center" wrapText="1"/>
    </xf>
    <xf numFmtId="0" fontId="28" fillId="0" borderId="34" xfId="7" applyFont="1" applyBorder="1" applyAlignment="1">
      <alignment horizontal="left" vertical="center" wrapText="1"/>
    </xf>
    <xf numFmtId="0" fontId="28" fillId="0" borderId="41" xfId="7" applyFont="1" applyBorder="1" applyAlignment="1">
      <alignment horizontal="left" vertical="center" wrapText="1"/>
    </xf>
    <xf numFmtId="0" fontId="41" fillId="0" borderId="33" xfId="7" applyFont="1" applyBorder="1" applyAlignment="1">
      <alignment horizontal="center" vertical="center" wrapText="1"/>
    </xf>
    <xf numFmtId="0" fontId="41" fillId="0" borderId="34" xfId="7" applyFont="1" applyBorder="1" applyAlignment="1">
      <alignment horizontal="center" vertical="center" wrapText="1"/>
    </xf>
    <xf numFmtId="0" fontId="41" fillId="0" borderId="41" xfId="7" applyFont="1" applyBorder="1" applyAlignment="1">
      <alignment horizontal="center" vertical="center" wrapText="1"/>
    </xf>
    <xf numFmtId="0" fontId="41" fillId="0" borderId="35" xfId="7" applyFont="1" applyBorder="1" applyAlignment="1">
      <alignment horizontal="center" vertical="center" wrapText="1"/>
    </xf>
    <xf numFmtId="0" fontId="29" fillId="0" borderId="16" xfId="7" applyFont="1" applyBorder="1" applyAlignment="1">
      <alignment horizontal="left" vertical="center" wrapText="1"/>
    </xf>
    <xf numFmtId="0" fontId="29" fillId="0" borderId="17" xfId="7" applyFont="1" applyBorder="1" applyAlignment="1">
      <alignment horizontal="left" vertical="center" wrapText="1"/>
    </xf>
    <xf numFmtId="0" fontId="44" fillId="0" borderId="17" xfId="7" applyFont="1" applyBorder="1" applyAlignment="1">
      <alignment horizontal="center" vertical="center" wrapText="1"/>
    </xf>
    <xf numFmtId="0" fontId="44" fillId="0" borderId="18" xfId="7" applyFont="1" applyBorder="1" applyAlignment="1">
      <alignment horizontal="center" vertical="center" wrapText="1"/>
    </xf>
    <xf numFmtId="0" fontId="44" fillId="0" borderId="24" xfId="7" applyFont="1" applyBorder="1" applyAlignment="1">
      <alignment horizontal="center" vertical="center" wrapText="1"/>
    </xf>
    <xf numFmtId="0" fontId="44" fillId="0" borderId="26" xfId="7" applyFont="1" applyBorder="1" applyAlignment="1">
      <alignment horizontal="center" vertical="center" wrapText="1"/>
    </xf>
    <xf numFmtId="0" fontId="44" fillId="0" borderId="27" xfId="7" applyFont="1" applyBorder="1" applyAlignment="1">
      <alignment horizontal="center" vertical="center" wrapText="1"/>
    </xf>
    <xf numFmtId="0" fontId="28" fillId="0" borderId="33" xfId="7" applyFont="1" applyBorder="1" applyAlignment="1">
      <alignment horizontal="center" vertical="center" wrapText="1"/>
    </xf>
    <xf numFmtId="0" fontId="28" fillId="0" borderId="34" xfId="7" applyFont="1" applyBorder="1" applyAlignment="1">
      <alignment horizontal="center" vertical="center" wrapText="1"/>
    </xf>
    <xf numFmtId="0" fontId="28" fillId="0" borderId="35" xfId="7" applyFont="1" applyBorder="1" applyAlignment="1">
      <alignment horizontal="center" vertical="center" wrapText="1"/>
    </xf>
    <xf numFmtId="0" fontId="40" fillId="0" borderId="66" xfId="7" applyFont="1" applyBorder="1" applyAlignment="1">
      <alignment horizontal="center" vertical="center" wrapText="1"/>
    </xf>
    <xf numFmtId="0" fontId="40" fillId="0" borderId="34" xfId="7" applyFont="1" applyBorder="1" applyAlignment="1">
      <alignment horizontal="center" vertical="center" wrapText="1"/>
    </xf>
    <xf numFmtId="0" fontId="40" fillId="0" borderId="35" xfId="7" applyFont="1" applyBorder="1" applyAlignment="1">
      <alignment horizontal="center" vertical="center" wrapText="1"/>
    </xf>
    <xf numFmtId="0" fontId="38" fillId="0" borderId="60" xfId="7" applyFont="1" applyBorder="1" applyAlignment="1">
      <alignment horizontal="left" vertical="center" wrapText="1"/>
    </xf>
    <xf numFmtId="0" fontId="41" fillId="0" borderId="24" xfId="7" applyFont="1" applyBorder="1" applyAlignment="1">
      <alignment horizontal="center" vertical="center" wrapText="1"/>
    </xf>
    <xf numFmtId="0" fontId="42" fillId="0" borderId="66" xfId="7" applyFont="1" applyBorder="1" applyAlignment="1">
      <alignment horizontal="center" vertical="center" wrapText="1"/>
    </xf>
    <xf numFmtId="0" fontId="42" fillId="0" borderId="34" xfId="7" applyFont="1" applyBorder="1" applyAlignment="1">
      <alignment horizontal="center" vertical="center" wrapText="1"/>
    </xf>
    <xf numFmtId="0" fontId="42" fillId="0" borderId="41" xfId="7" applyFont="1" applyBorder="1" applyAlignment="1">
      <alignment horizontal="center" vertical="center" wrapText="1"/>
    </xf>
    <xf numFmtId="0" fontId="28" fillId="0" borderId="67" xfId="7" applyFont="1" applyBorder="1" applyAlignment="1">
      <alignment horizontal="left" vertical="center" wrapText="1"/>
    </xf>
    <xf numFmtId="0" fontId="28" fillId="0" borderId="68" xfId="7" applyFont="1" applyBorder="1" applyAlignment="1">
      <alignment horizontal="left" vertical="center" wrapText="1"/>
    </xf>
    <xf numFmtId="0" fontId="28" fillId="0" borderId="69" xfId="7" applyFont="1" applyBorder="1" applyAlignment="1">
      <alignment horizontal="left" vertical="center" wrapText="1"/>
    </xf>
    <xf numFmtId="0" fontId="44" fillId="0" borderId="25" xfId="7" applyFont="1" applyBorder="1" applyAlignment="1">
      <alignment horizontal="center" vertical="center" wrapText="1"/>
    </xf>
    <xf numFmtId="0" fontId="28" fillId="0" borderId="70" xfId="7" applyFont="1" applyBorder="1" applyAlignment="1">
      <alignment horizontal="left" vertical="center" wrapText="1"/>
    </xf>
    <xf numFmtId="0" fontId="28" fillId="0" borderId="30" xfId="7" applyFont="1" applyBorder="1" applyAlignment="1">
      <alignment horizontal="left" vertical="center" wrapText="1"/>
    </xf>
    <xf numFmtId="0" fontId="28" fillId="0" borderId="71" xfId="7" applyFont="1" applyBorder="1" applyAlignment="1">
      <alignment horizontal="left" vertical="center" wrapText="1"/>
    </xf>
    <xf numFmtId="0" fontId="28" fillId="0" borderId="13" xfId="7" applyFont="1" applyBorder="1" applyAlignment="1">
      <alignment horizontal="left" vertical="center" wrapText="1"/>
    </xf>
    <xf numFmtId="0" fontId="28" fillId="0" borderId="15" xfId="7" applyFont="1" applyBorder="1" applyAlignment="1">
      <alignment horizontal="left" vertical="center" wrapText="1"/>
    </xf>
    <xf numFmtId="0" fontId="40" fillId="0" borderId="13" xfId="7" applyFont="1" applyBorder="1" applyAlignment="1">
      <alignment horizontal="center" vertical="center" wrapText="1"/>
    </xf>
    <xf numFmtId="0" fontId="40" fillId="0" borderId="14" xfId="7" applyFont="1" applyBorder="1" applyAlignment="1">
      <alignment horizontal="center" vertical="center" wrapText="1"/>
    </xf>
    <xf numFmtId="0" fontId="40" fillId="0" borderId="15" xfId="7" applyFont="1" applyBorder="1" applyAlignment="1">
      <alignment horizontal="center" vertical="center" wrapText="1"/>
    </xf>
    <xf numFmtId="0" fontId="28" fillId="0" borderId="72" xfId="7" applyFont="1" applyBorder="1" applyAlignment="1">
      <alignment horizontal="left" vertical="center" wrapText="1"/>
    </xf>
    <xf numFmtId="0" fontId="28" fillId="0" borderId="50" xfId="7" applyFont="1" applyBorder="1" applyAlignment="1">
      <alignment horizontal="left" vertical="center" wrapText="1"/>
    </xf>
    <xf numFmtId="0" fontId="28" fillId="0" borderId="73" xfId="7" applyFont="1" applyBorder="1" applyAlignment="1">
      <alignment horizontal="left" vertical="center" wrapText="1"/>
    </xf>
    <xf numFmtId="0" fontId="44" fillId="0" borderId="13" xfId="7" applyFont="1" applyBorder="1" applyAlignment="1">
      <alignment horizontal="center" vertical="center" wrapText="1"/>
    </xf>
    <xf numFmtId="0" fontId="44" fillId="0" borderId="14" xfId="7" applyFont="1" applyBorder="1" applyAlignment="1">
      <alignment horizontal="center" vertical="center" wrapText="1"/>
    </xf>
    <xf numFmtId="0" fontId="44" fillId="0" borderId="15" xfId="7" applyFont="1" applyBorder="1" applyAlignment="1">
      <alignment horizontal="center" vertical="center" wrapText="1"/>
    </xf>
    <xf numFmtId="0" fontId="28" fillId="0" borderId="54" xfId="7" applyFont="1" applyBorder="1" applyAlignment="1">
      <alignment horizontal="left" vertical="center" wrapText="1"/>
    </xf>
    <xf numFmtId="0" fontId="28" fillId="0" borderId="42" xfId="7" applyFont="1" applyBorder="1" applyAlignment="1">
      <alignment horizontal="left" vertical="center" wrapText="1"/>
    </xf>
    <xf numFmtId="0" fontId="28" fillId="0" borderId="74" xfId="7" applyFont="1" applyBorder="1" applyAlignment="1">
      <alignment horizontal="left" vertical="center" wrapText="1"/>
    </xf>
    <xf numFmtId="0" fontId="28" fillId="0" borderId="33" xfId="7" applyFont="1" applyBorder="1" applyAlignment="1">
      <alignment horizontal="left" vertical="center" wrapText="1"/>
    </xf>
    <xf numFmtId="0" fontId="40" fillId="0" borderId="33" xfId="7" applyFont="1" applyBorder="1" applyAlignment="1">
      <alignment horizontal="center" vertical="center" wrapText="1"/>
    </xf>
    <xf numFmtId="0" fontId="44" fillId="0" borderId="33" xfId="7" applyFont="1" applyBorder="1" applyAlignment="1">
      <alignment horizontal="center" vertical="center" wrapText="1"/>
    </xf>
    <xf numFmtId="0" fontId="44" fillId="0" borderId="34" xfId="7" applyFont="1" applyBorder="1" applyAlignment="1">
      <alignment horizontal="center" vertical="center" wrapText="1"/>
    </xf>
    <xf numFmtId="0" fontId="44" fillId="0" borderId="35" xfId="7" applyFont="1" applyBorder="1" applyAlignment="1">
      <alignment horizontal="center" vertical="center" wrapText="1"/>
    </xf>
    <xf numFmtId="0" fontId="29" fillId="0" borderId="59" xfId="7" applyFont="1" applyBorder="1" applyAlignment="1">
      <alignment horizontal="center" vertical="center" wrapText="1"/>
    </xf>
    <xf numFmtId="0" fontId="44" fillId="0" borderId="59" xfId="7" applyFont="1" applyBorder="1" applyAlignment="1">
      <alignment horizontal="center" vertical="center" wrapText="1"/>
    </xf>
    <xf numFmtId="0" fontId="45" fillId="0" borderId="37" xfId="7" applyFont="1" applyBorder="1" applyAlignment="1">
      <alignment horizontal="left" vertical="center" wrapText="1"/>
    </xf>
    <xf numFmtId="0" fontId="45" fillId="0" borderId="11" xfId="7" applyFont="1" applyBorder="1" applyAlignment="1">
      <alignment horizontal="left" vertical="center" wrapText="1"/>
    </xf>
    <xf numFmtId="0" fontId="45" fillId="0" borderId="61" xfId="7" applyFont="1" applyBorder="1" applyAlignment="1">
      <alignment horizontal="left" vertical="center" wrapText="1"/>
    </xf>
    <xf numFmtId="0" fontId="45" fillId="0" borderId="0" xfId="7" applyFont="1" applyAlignment="1">
      <alignment horizontal="left" vertical="center" wrapText="1"/>
    </xf>
    <xf numFmtId="0" fontId="42" fillId="0" borderId="24" xfId="7" applyFont="1" applyBorder="1" applyAlignment="1">
      <alignment horizontal="center" vertical="center" wrapText="1"/>
    </xf>
    <xf numFmtId="0" fontId="42" fillId="0" borderId="63" xfId="7" applyFont="1" applyBorder="1" applyAlignment="1">
      <alignment horizontal="center" vertical="center" wrapText="1"/>
    </xf>
    <xf numFmtId="0" fontId="42" fillId="0" borderId="25" xfId="7" applyFont="1" applyBorder="1" applyAlignment="1">
      <alignment horizontal="center" vertical="center" wrapText="1"/>
    </xf>
    <xf numFmtId="0" fontId="42" fillId="0" borderId="26" xfId="7" applyFont="1" applyBorder="1" applyAlignment="1">
      <alignment horizontal="center" vertical="center" wrapText="1"/>
    </xf>
    <xf numFmtId="0" fontId="42" fillId="0" borderId="27" xfId="7" applyFont="1" applyBorder="1" applyAlignment="1">
      <alignment horizontal="center" vertical="center" wrapText="1"/>
    </xf>
    <xf numFmtId="0" fontId="46" fillId="0" borderId="6" xfId="7" applyFont="1" applyBorder="1" applyAlignment="1">
      <alignment horizontal="center" vertical="center" wrapText="1"/>
    </xf>
    <xf numFmtId="0" fontId="46" fillId="0" borderId="7" xfId="7" applyFont="1" applyBorder="1" applyAlignment="1">
      <alignment horizontal="center" vertical="center" wrapText="1"/>
    </xf>
    <xf numFmtId="0" fontId="46" fillId="0" borderId="8" xfId="7" applyFont="1" applyBorder="1" applyAlignment="1">
      <alignment horizontal="center" vertical="center" wrapText="1"/>
    </xf>
    <xf numFmtId="0" fontId="28" fillId="0" borderId="37" xfId="7" applyFont="1" applyBorder="1" applyAlignment="1">
      <alignment horizontal="left" vertical="top" wrapText="1"/>
    </xf>
    <xf numFmtId="0" fontId="28" fillId="0" borderId="11" xfId="7" applyFont="1" applyBorder="1" applyAlignment="1">
      <alignment horizontal="left" vertical="top" wrapText="1"/>
    </xf>
    <xf numFmtId="0" fontId="28" fillId="0" borderId="61" xfId="7" applyFont="1" applyBorder="1" applyAlignment="1">
      <alignment horizontal="left" vertical="top" wrapText="1"/>
    </xf>
    <xf numFmtId="0" fontId="28" fillId="0" borderId="0" xfId="7" applyFont="1" applyAlignment="1">
      <alignment horizontal="left" vertical="top" wrapText="1"/>
    </xf>
    <xf numFmtId="38" fontId="28" fillId="0" borderId="66" xfId="7" applyNumberFormat="1" applyFont="1" applyBorder="1" applyAlignment="1">
      <alignment horizontal="left" vertical="center" wrapText="1"/>
    </xf>
    <xf numFmtId="38" fontId="28" fillId="0" borderId="41" xfId="7" applyNumberFormat="1" applyFont="1" applyBorder="1" applyAlignment="1">
      <alignment horizontal="left" vertical="center" wrapText="1"/>
    </xf>
    <xf numFmtId="38" fontId="28" fillId="0" borderId="33" xfId="7" applyNumberFormat="1" applyFont="1" applyBorder="1" applyAlignment="1">
      <alignment horizontal="left" vertical="center" wrapText="1"/>
    </xf>
    <xf numFmtId="38" fontId="28" fillId="0" borderId="34" xfId="7" applyNumberFormat="1" applyFont="1" applyBorder="1" applyAlignment="1">
      <alignment horizontal="left" vertical="center" wrapText="1"/>
    </xf>
    <xf numFmtId="38" fontId="28" fillId="0" borderId="35" xfId="7" applyNumberFormat="1" applyFont="1" applyBorder="1" applyAlignment="1">
      <alignment horizontal="left" vertical="center" wrapText="1"/>
    </xf>
    <xf numFmtId="38" fontId="48" fillId="0" borderId="16" xfId="7" applyNumberFormat="1" applyFont="1" applyBorder="1" applyAlignment="1">
      <alignment horizontal="center" vertical="center" wrapText="1"/>
    </xf>
    <xf numFmtId="0" fontId="48" fillId="0" borderId="17" xfId="7" applyFont="1" applyBorder="1" applyAlignment="1">
      <alignment horizontal="center" vertical="center" wrapText="1"/>
    </xf>
    <xf numFmtId="38" fontId="48" fillId="0" borderId="17" xfId="7" applyNumberFormat="1" applyFont="1" applyBorder="1" applyAlignment="1">
      <alignment horizontal="center" vertical="center" wrapText="1"/>
    </xf>
    <xf numFmtId="0" fontId="48" fillId="0" borderId="18" xfId="7" applyFont="1" applyBorder="1" applyAlignment="1">
      <alignment horizontal="center" vertical="center" wrapText="1"/>
    </xf>
    <xf numFmtId="0" fontId="38" fillId="0" borderId="59" xfId="7" applyFont="1" applyBorder="1" applyAlignment="1">
      <alignment vertical="center" wrapText="1"/>
    </xf>
    <xf numFmtId="168" fontId="28" fillId="0" borderId="1" xfId="2" applyNumberFormat="1" applyFont="1" applyBorder="1" applyAlignment="1">
      <alignment horizontal="center" vertical="center" wrapText="1"/>
    </xf>
    <xf numFmtId="168" fontId="28" fillId="0" borderId="2" xfId="2" applyNumberFormat="1" applyFont="1" applyBorder="1" applyAlignment="1">
      <alignment horizontal="center" vertical="center" wrapText="1"/>
    </xf>
    <xf numFmtId="168" fontId="28" fillId="0" borderId="3" xfId="2" applyNumberFormat="1" applyFont="1" applyBorder="1" applyAlignment="1">
      <alignment horizontal="center" vertical="center" wrapText="1"/>
    </xf>
    <xf numFmtId="0" fontId="39" fillId="0" borderId="59" xfId="7" applyFont="1" applyBorder="1" applyAlignment="1">
      <alignment vertical="center" wrapText="1"/>
    </xf>
    <xf numFmtId="168" fontId="40" fillId="0" borderId="59" xfId="2" applyNumberFormat="1" applyFont="1" applyBorder="1" applyAlignment="1">
      <alignment horizontal="center" vertical="center" wrapText="1"/>
    </xf>
    <xf numFmtId="38" fontId="40" fillId="0" borderId="59" xfId="7" applyNumberFormat="1" applyFont="1" applyBorder="1" applyAlignment="1">
      <alignment horizontal="center" vertical="center" wrapText="1"/>
    </xf>
    <xf numFmtId="40" fontId="28" fillId="0" borderId="1" xfId="7" applyNumberFormat="1" applyFont="1" applyBorder="1" applyAlignment="1">
      <alignment horizontal="center" vertical="center" wrapText="1"/>
    </xf>
    <xf numFmtId="40" fontId="28" fillId="0" borderId="2" xfId="7" applyNumberFormat="1" applyFont="1" applyBorder="1" applyAlignment="1">
      <alignment horizontal="center" vertical="center" wrapText="1"/>
    </xf>
    <xf numFmtId="40" fontId="28" fillId="0" borderId="3" xfId="7" applyNumberFormat="1" applyFont="1" applyBorder="1" applyAlignment="1">
      <alignment horizontal="center" vertical="center" wrapText="1"/>
    </xf>
    <xf numFmtId="40" fontId="40" fillId="0" borderId="59" xfId="7" applyNumberFormat="1" applyFont="1" applyBorder="1" applyAlignment="1">
      <alignment horizontal="center" vertical="center" wrapText="1"/>
    </xf>
    <xf numFmtId="0" fontId="38" fillId="0" borderId="5" xfId="7" applyFont="1" applyBorder="1" applyAlignment="1">
      <alignment horizontal="center" vertical="center" wrapText="1"/>
    </xf>
    <xf numFmtId="38" fontId="28" fillId="0" borderId="25" xfId="7" applyNumberFormat="1" applyFont="1" applyBorder="1" applyAlignment="1">
      <alignment horizontal="center" vertical="center" wrapText="1"/>
    </xf>
    <xf numFmtId="38" fontId="28" fillId="0" borderId="26" xfId="7" applyNumberFormat="1" applyFont="1" applyBorder="1" applyAlignment="1">
      <alignment horizontal="center" vertical="center" wrapText="1"/>
    </xf>
    <xf numFmtId="38" fontId="28" fillId="0" borderId="27" xfId="7" applyNumberFormat="1" applyFont="1" applyBorder="1" applyAlignment="1">
      <alignment horizontal="center" vertical="center" wrapText="1"/>
    </xf>
    <xf numFmtId="38" fontId="40" fillId="0" borderId="7" xfId="7" applyNumberFormat="1" applyFont="1" applyBorder="1" applyAlignment="1">
      <alignment horizontal="center" vertical="center" wrapText="1"/>
    </xf>
    <xf numFmtId="0" fontId="40" fillId="0" borderId="7" xfId="7" applyFont="1" applyBorder="1" applyAlignment="1">
      <alignment horizontal="center" vertical="center" wrapText="1"/>
    </xf>
    <xf numFmtId="0" fontId="40" fillId="0" borderId="8" xfId="7" applyFont="1" applyBorder="1" applyAlignment="1">
      <alignment horizontal="center" vertical="center" wrapText="1"/>
    </xf>
    <xf numFmtId="0" fontId="38" fillId="0" borderId="9" xfId="7" applyFont="1" applyBorder="1" applyAlignment="1">
      <alignment horizontal="center" vertical="center" wrapText="1"/>
    </xf>
    <xf numFmtId="38" fontId="28" fillId="0" borderId="44" xfId="7" applyNumberFormat="1" applyFont="1" applyBorder="1" applyAlignment="1">
      <alignment horizontal="left" vertical="center" wrapText="1"/>
    </xf>
    <xf numFmtId="38" fontId="28" fillId="0" borderId="14" xfId="7" applyNumberFormat="1" applyFont="1" applyBorder="1" applyAlignment="1">
      <alignment horizontal="left" vertical="center" wrapText="1"/>
    </xf>
    <xf numFmtId="38" fontId="28" fillId="0" borderId="37" xfId="7" applyNumberFormat="1" applyFont="1" applyBorder="1" applyAlignment="1">
      <alignment horizontal="left" vertical="center" wrapText="1"/>
    </xf>
    <xf numFmtId="38" fontId="28" fillId="0" borderId="13" xfId="7" applyNumberFormat="1" applyFont="1" applyBorder="1" applyAlignment="1">
      <alignment horizontal="center" vertical="center" wrapText="1"/>
    </xf>
    <xf numFmtId="38" fontId="28" fillId="0" borderId="14" xfId="7" applyNumberFormat="1" applyFont="1" applyBorder="1" applyAlignment="1">
      <alignment horizontal="center" vertical="center" wrapText="1"/>
    </xf>
    <xf numFmtId="38" fontId="28" fillId="0" borderId="15" xfId="7" applyNumberFormat="1" applyFont="1" applyBorder="1" applyAlignment="1">
      <alignment horizontal="center" vertical="center" wrapText="1"/>
    </xf>
    <xf numFmtId="38" fontId="29" fillId="0" borderId="10" xfId="7" applyNumberFormat="1" applyFont="1" applyBorder="1" applyAlignment="1">
      <alignment horizontal="left" vertical="center" wrapText="1"/>
    </xf>
    <xf numFmtId="38" fontId="40" fillId="0" borderId="11" xfId="7" applyNumberFormat="1" applyFont="1" applyBorder="1" applyAlignment="1">
      <alignment horizontal="center" vertical="center" wrapText="1"/>
    </xf>
    <xf numFmtId="0" fontId="40" fillId="0" borderId="11" xfId="7" applyFont="1" applyBorder="1" applyAlignment="1">
      <alignment horizontal="center" vertical="center" wrapText="1"/>
    </xf>
    <xf numFmtId="0" fontId="40" fillId="0" borderId="12" xfId="7" applyFont="1" applyBorder="1" applyAlignment="1">
      <alignment horizontal="center" vertical="center" wrapText="1"/>
    </xf>
    <xf numFmtId="0" fontId="38" fillId="0" borderId="40" xfId="7" applyFont="1" applyBorder="1" applyAlignment="1">
      <alignment horizontal="center" vertical="center" wrapText="1"/>
    </xf>
    <xf numFmtId="38" fontId="28" fillId="0" borderId="33" xfId="7" applyNumberFormat="1" applyFont="1" applyBorder="1" applyAlignment="1">
      <alignment horizontal="center" vertical="center" wrapText="1"/>
    </xf>
    <xf numFmtId="38" fontId="28" fillId="0" borderId="34" xfId="7" applyNumberFormat="1" applyFont="1" applyBorder="1" applyAlignment="1">
      <alignment horizontal="center" vertical="center" wrapText="1"/>
    </xf>
    <xf numFmtId="38" fontId="28" fillId="0" borderId="35" xfId="7" applyNumberFormat="1" applyFont="1" applyBorder="1" applyAlignment="1">
      <alignment horizontal="center" vertical="center" wrapText="1"/>
    </xf>
    <xf numFmtId="0" fontId="28" fillId="0" borderId="24" xfId="7" applyFont="1" applyBorder="1" applyAlignment="1">
      <alignment horizontal="center" vertical="center" wrapText="1"/>
    </xf>
    <xf numFmtId="0" fontId="28" fillId="0" borderId="26" xfId="7" applyFont="1" applyBorder="1" applyAlignment="1">
      <alignment horizontal="center" vertical="center" wrapText="1"/>
    </xf>
    <xf numFmtId="0" fontId="28" fillId="0" borderId="27" xfId="7" applyFont="1" applyBorder="1" applyAlignment="1">
      <alignment horizontal="center" vertical="center" wrapText="1"/>
    </xf>
    <xf numFmtId="0" fontId="29" fillId="0" borderId="6" xfId="7" applyFont="1" applyBorder="1" applyAlignment="1">
      <alignment horizontal="center" vertical="center" wrapText="1"/>
    </xf>
    <xf numFmtId="0" fontId="29" fillId="0" borderId="7" xfId="7" applyFont="1" applyBorder="1" applyAlignment="1">
      <alignment horizontal="center" vertical="center" wrapText="1"/>
    </xf>
    <xf numFmtId="0" fontId="29" fillId="0" borderId="8" xfId="7" applyFont="1" applyBorder="1" applyAlignment="1">
      <alignment horizontal="center" vertical="center" wrapText="1"/>
    </xf>
    <xf numFmtId="0" fontId="29" fillId="0" borderId="63" xfId="7" applyFont="1" applyBorder="1" applyAlignment="1">
      <alignment horizontal="center" vertical="center" wrapText="1"/>
    </xf>
    <xf numFmtId="0" fontId="42" fillId="0" borderId="16" xfId="7" applyFont="1" applyBorder="1" applyAlignment="1">
      <alignment horizontal="center" vertical="center" wrapText="1"/>
    </xf>
    <xf numFmtId="0" fontId="42" fillId="0" borderId="33" xfId="7" applyFont="1" applyBorder="1" applyAlignment="1">
      <alignment horizontal="left" vertical="center" wrapText="1"/>
    </xf>
    <xf numFmtId="0" fontId="42" fillId="0" borderId="35" xfId="7" applyFont="1" applyBorder="1" applyAlignment="1">
      <alignment horizontal="left" vertical="center" wrapText="1"/>
    </xf>
    <xf numFmtId="38" fontId="49" fillId="0" borderId="33" xfId="1" applyNumberFormat="1" applyFont="1" applyBorder="1" applyAlignment="1">
      <alignment horizontal="left" vertical="center" wrapText="1"/>
    </xf>
    <xf numFmtId="38" fontId="49" fillId="0" borderId="34" xfId="1" applyNumberFormat="1" applyFont="1" applyBorder="1" applyAlignment="1">
      <alignment horizontal="left" vertical="center" wrapText="1"/>
    </xf>
    <xf numFmtId="38" fontId="49" fillId="0" borderId="35" xfId="1" applyNumberFormat="1" applyFont="1" applyBorder="1" applyAlignment="1">
      <alignment horizontal="left" vertical="center" wrapText="1"/>
    </xf>
    <xf numFmtId="0" fontId="50" fillId="0" borderId="16" xfId="7" applyFont="1" applyBorder="1" applyAlignment="1">
      <alignment horizontal="center" vertical="center" wrapText="1"/>
    </xf>
    <xf numFmtId="0" fontId="43" fillId="0" borderId="17" xfId="7" applyFont="1" applyBorder="1" applyAlignment="1">
      <alignment horizontal="left" vertical="center" wrapText="1"/>
    </xf>
    <xf numFmtId="0" fontId="43" fillId="0" borderId="18" xfId="7" applyFont="1" applyBorder="1" applyAlignment="1">
      <alignment horizontal="left" vertical="center" wrapText="1"/>
    </xf>
    <xf numFmtId="0" fontId="46" fillId="0" borderId="17" xfId="7" applyFont="1" applyBorder="1" applyAlignment="1">
      <alignment horizontal="left" vertical="center" wrapText="1"/>
    </xf>
    <xf numFmtId="0" fontId="46" fillId="0" borderId="18" xfId="7" applyFont="1" applyBorder="1" applyAlignment="1">
      <alignment horizontal="left" vertical="center" wrapText="1"/>
    </xf>
    <xf numFmtId="38" fontId="46" fillId="0" borderId="66" xfId="1" applyNumberFormat="1" applyFont="1" applyBorder="1" applyAlignment="1">
      <alignment horizontal="center" vertical="center" wrapText="1"/>
    </xf>
    <xf numFmtId="38" fontId="46" fillId="0" borderId="34" xfId="1" applyNumberFormat="1" applyFont="1" applyBorder="1" applyAlignment="1">
      <alignment horizontal="center" vertical="center" wrapText="1"/>
    </xf>
    <xf numFmtId="38" fontId="46" fillId="0" borderId="35" xfId="1" applyNumberFormat="1" applyFont="1" applyBorder="1" applyAlignment="1">
      <alignment horizontal="center" vertical="center" wrapText="1"/>
    </xf>
    <xf numFmtId="0" fontId="28" fillId="0" borderId="0" xfId="7" applyFont="1" applyAlignment="1">
      <alignment horizontal="center" vertical="center"/>
    </xf>
    <xf numFmtId="0" fontId="51" fillId="0" borderId="0" xfId="7" applyFont="1" applyAlignment="1">
      <alignment horizontal="left" vertical="center"/>
    </xf>
    <xf numFmtId="14" fontId="51" fillId="0" borderId="0" xfId="7" applyNumberFormat="1" applyFont="1" applyAlignment="1">
      <alignment horizontal="left" vertical="center"/>
    </xf>
    <xf numFmtId="0" fontId="52" fillId="0" borderId="0" xfId="7" applyFont="1" applyAlignment="1">
      <alignment horizontal="center" vertical="center"/>
    </xf>
    <xf numFmtId="0" fontId="53" fillId="0" borderId="0" xfId="7" applyFont="1" applyAlignment="1">
      <alignment horizontal="center" vertical="center"/>
    </xf>
    <xf numFmtId="0" fontId="54" fillId="0" borderId="0" xfId="7" applyFont="1" applyAlignment="1">
      <alignment horizontal="center" vertical="center"/>
    </xf>
    <xf numFmtId="0" fontId="55" fillId="0" borderId="59" xfId="7" applyFont="1" applyBorder="1" applyAlignment="1">
      <alignment horizontal="left" vertical="center" wrapText="1"/>
    </xf>
    <xf numFmtId="0" fontId="56" fillId="0" borderId="59" xfId="7" applyFont="1" applyBorder="1" applyAlignment="1">
      <alignment horizontal="center" vertical="center" wrapText="1"/>
    </xf>
    <xf numFmtId="0" fontId="28" fillId="0" borderId="59" xfId="7" applyFont="1" applyBorder="1" applyAlignment="1">
      <alignment horizontal="center" vertical="center" wrapText="1"/>
    </xf>
    <xf numFmtId="0" fontId="31" fillId="0" borderId="59" xfId="7" applyFont="1" applyBorder="1" applyAlignment="1">
      <alignment horizontal="center" vertical="center" wrapText="1"/>
    </xf>
    <xf numFmtId="0" fontId="57" fillId="0" borderId="59" xfId="7" applyFont="1" applyBorder="1" applyAlignment="1">
      <alignment horizontal="center" vertical="center" wrapText="1"/>
    </xf>
    <xf numFmtId="0" fontId="58" fillId="0" borderId="59" xfId="7" applyFont="1" applyBorder="1" applyAlignment="1">
      <alignment horizontal="center" vertical="center" wrapText="1"/>
    </xf>
    <xf numFmtId="38" fontId="56" fillId="0" borderId="1" xfId="7" applyNumberFormat="1" applyFont="1" applyBorder="1" applyAlignment="1">
      <alignment horizontal="center" vertical="center" wrapText="1"/>
    </xf>
    <xf numFmtId="38" fontId="56" fillId="0" borderId="2" xfId="7" applyNumberFormat="1" applyFont="1" applyBorder="1" applyAlignment="1">
      <alignment horizontal="center" vertical="center" wrapText="1"/>
    </xf>
    <xf numFmtId="38" fontId="56" fillId="0" borderId="3" xfId="7" applyNumberFormat="1" applyFont="1" applyBorder="1" applyAlignment="1">
      <alignment horizontal="center" vertical="center" wrapText="1"/>
    </xf>
    <xf numFmtId="0" fontId="55" fillId="0" borderId="59" xfId="7" applyFont="1" applyBorder="1" applyAlignment="1">
      <alignment horizontal="left" vertical="center" wrapText="1"/>
    </xf>
    <xf numFmtId="0" fontId="31" fillId="0" borderId="6" xfId="7" applyFont="1" applyBorder="1" applyAlignment="1">
      <alignment horizontal="left" vertical="center" wrapText="1"/>
    </xf>
    <xf numFmtId="0" fontId="31" fillId="0" borderId="7" xfId="7" applyFont="1" applyBorder="1" applyAlignment="1">
      <alignment horizontal="left" vertical="center" wrapText="1"/>
    </xf>
    <xf numFmtId="0" fontId="57" fillId="0" borderId="7" xfId="7" applyFont="1" applyBorder="1" applyAlignment="1">
      <alignment horizontal="center" vertical="center" wrapText="1"/>
    </xf>
    <xf numFmtId="0" fontId="57" fillId="0" borderId="8" xfId="7" applyFont="1" applyBorder="1" applyAlignment="1">
      <alignment horizontal="center" vertical="center" wrapText="1"/>
    </xf>
    <xf numFmtId="0" fontId="38" fillId="0" borderId="59" xfId="7" applyFont="1" applyBorder="1" applyAlignment="1">
      <alignment horizontal="left" vertical="center" wrapText="1"/>
    </xf>
    <xf numFmtId="0" fontId="28" fillId="0" borderId="6" xfId="7" applyFont="1" applyBorder="1" applyAlignment="1">
      <alignment horizontal="left" vertical="center" wrapText="1"/>
    </xf>
    <xf numFmtId="0" fontId="28" fillId="0" borderId="7" xfId="7" applyFont="1" applyBorder="1" applyAlignment="1">
      <alignment horizontal="left" vertical="center" wrapText="1"/>
    </xf>
    <xf numFmtId="0" fontId="41" fillId="0" borderId="7" xfId="7" applyFont="1" applyBorder="1" applyAlignment="1">
      <alignment horizontal="center" vertical="center" wrapText="1"/>
    </xf>
    <xf numFmtId="0" fontId="41" fillId="0" borderId="8" xfId="7" applyFont="1" applyBorder="1" applyAlignment="1">
      <alignment horizontal="center" vertical="center" wrapText="1"/>
    </xf>
    <xf numFmtId="0" fontId="31" fillId="0" borderId="10" xfId="7" applyFont="1" applyBorder="1" applyAlignment="1">
      <alignment horizontal="left" vertical="center" wrapText="1"/>
    </xf>
    <xf numFmtId="0" fontId="31" fillId="0" borderId="11" xfId="7" applyFont="1" applyBorder="1" applyAlignment="1">
      <alignment horizontal="left" vertical="center" wrapText="1"/>
    </xf>
    <xf numFmtId="0" fontId="57" fillId="0" borderId="11" xfId="7" applyFont="1" applyBorder="1" applyAlignment="1">
      <alignment horizontal="center" vertical="center" wrapText="1"/>
    </xf>
    <xf numFmtId="0" fontId="57" fillId="0" borderId="12" xfId="7" applyFont="1" applyBorder="1" applyAlignment="1">
      <alignment horizontal="center" vertical="center" wrapText="1"/>
    </xf>
    <xf numFmtId="0" fontId="28" fillId="0" borderId="10" xfId="7" applyFont="1" applyBorder="1" applyAlignment="1">
      <alignment horizontal="left" vertical="center" wrapText="1"/>
    </xf>
    <xf numFmtId="0" fontId="41" fillId="0" borderId="11" xfId="7" applyFont="1" applyBorder="1" applyAlignment="1">
      <alignment horizontal="center" vertical="center" wrapText="1"/>
    </xf>
    <xf numFmtId="0" fontId="41" fillId="0" borderId="12" xfId="7" applyFont="1" applyBorder="1" applyAlignment="1">
      <alignment horizontal="center" vertical="center" wrapText="1"/>
    </xf>
    <xf numFmtId="0" fontId="31" fillId="0" borderId="16" xfId="7" applyFont="1" applyBorder="1" applyAlignment="1">
      <alignment horizontal="left" vertical="center" wrapText="1"/>
    </xf>
    <xf numFmtId="0" fontId="31" fillId="0" borderId="17" xfId="7" applyFont="1" applyBorder="1" applyAlignment="1">
      <alignment horizontal="left" vertical="center" wrapText="1"/>
    </xf>
    <xf numFmtId="0" fontId="57" fillId="0" borderId="17" xfId="7" applyFont="1" applyBorder="1" applyAlignment="1">
      <alignment horizontal="center" vertical="center" wrapText="1"/>
    </xf>
    <xf numFmtId="0" fontId="57" fillId="0" borderId="18" xfId="7" applyFont="1" applyBorder="1" applyAlignment="1">
      <alignment horizontal="center" vertical="center" wrapText="1"/>
    </xf>
    <xf numFmtId="0" fontId="28" fillId="0" borderId="16" xfId="7" applyFont="1" applyBorder="1" applyAlignment="1">
      <alignment horizontal="left" vertical="center" wrapText="1"/>
    </xf>
    <xf numFmtId="0" fontId="28" fillId="0" borderId="17" xfId="7" applyFont="1" applyBorder="1" applyAlignment="1">
      <alignment horizontal="left" vertical="center" wrapText="1"/>
    </xf>
    <xf numFmtId="0" fontId="41" fillId="0" borderId="17" xfId="7" applyFont="1" applyBorder="1" applyAlignment="1">
      <alignment horizontal="center" vertical="center" wrapText="1"/>
    </xf>
    <xf numFmtId="0" fontId="41" fillId="0" borderId="18" xfId="7" applyFont="1" applyBorder="1" applyAlignment="1">
      <alignment horizontal="center" vertical="center" wrapText="1"/>
    </xf>
    <xf numFmtId="0" fontId="31" fillId="0" borderId="24" xfId="7" applyFont="1" applyBorder="1" applyAlignment="1">
      <alignment horizontal="left" vertical="center" wrapText="1"/>
    </xf>
    <xf numFmtId="0" fontId="31" fillId="0" borderId="26" xfId="7" applyFont="1" applyBorder="1" applyAlignment="1">
      <alignment horizontal="left" vertical="center" wrapText="1"/>
    </xf>
    <xf numFmtId="0" fontId="31" fillId="0" borderId="63" xfId="7" applyFont="1" applyBorder="1" applyAlignment="1">
      <alignment horizontal="left" vertical="center" wrapText="1"/>
    </xf>
    <xf numFmtId="0" fontId="31" fillId="0" borderId="66" xfId="7" applyFont="1" applyBorder="1" applyAlignment="1">
      <alignment horizontal="left" vertical="center" wrapText="1"/>
    </xf>
    <xf numFmtId="0" fontId="31" fillId="0" borderId="34" xfId="7" applyFont="1" applyBorder="1" applyAlignment="1">
      <alignment horizontal="left" vertical="center" wrapText="1"/>
    </xf>
    <xf numFmtId="0" fontId="31" fillId="0" borderId="41" xfId="7" applyFont="1" applyBorder="1" applyAlignment="1">
      <alignment horizontal="left" vertical="center" wrapText="1"/>
    </xf>
    <xf numFmtId="0" fontId="56" fillId="0" borderId="17" xfId="7" applyFont="1" applyBorder="1" applyAlignment="1">
      <alignment horizontal="center" vertical="center" wrapText="1"/>
    </xf>
    <xf numFmtId="0" fontId="56" fillId="0" borderId="18" xfId="7" applyFont="1" applyBorder="1" applyAlignment="1">
      <alignment horizontal="center" vertical="center" wrapText="1"/>
    </xf>
    <xf numFmtId="0" fontId="28" fillId="0" borderId="17" xfId="7" applyFont="1" applyBorder="1" applyAlignment="1">
      <alignment horizontal="center" vertical="center" wrapText="1"/>
    </xf>
    <xf numFmtId="0" fontId="28" fillId="0" borderId="18" xfId="7" applyFont="1" applyBorder="1" applyAlignment="1">
      <alignment horizontal="center" vertical="center" wrapText="1"/>
    </xf>
    <xf numFmtId="0" fontId="57" fillId="0" borderId="6" xfId="7" applyFont="1" applyBorder="1" applyAlignment="1">
      <alignment horizontal="center" vertical="center" wrapText="1"/>
    </xf>
    <xf numFmtId="0" fontId="41" fillId="0" borderId="6" xfId="7" applyFont="1" applyBorder="1" applyAlignment="1">
      <alignment horizontal="center" vertical="center" wrapText="1"/>
    </xf>
    <xf numFmtId="0" fontId="59" fillId="0" borderId="16" xfId="7" applyFont="1" applyBorder="1" applyAlignment="1">
      <alignment horizontal="center" vertical="center" wrapText="1"/>
    </xf>
    <xf numFmtId="0" fontId="59" fillId="0" borderId="17" xfId="7" applyFont="1" applyBorder="1" applyAlignment="1">
      <alignment horizontal="center" vertical="center" wrapText="1"/>
    </xf>
    <xf numFmtId="0" fontId="42" fillId="0" borderId="16" xfId="7" applyFont="1" applyBorder="1" applyAlignment="1">
      <alignment horizontal="center" vertical="center" wrapText="1"/>
    </xf>
    <xf numFmtId="0" fontId="42" fillId="0" borderId="17" xfId="7" applyFont="1" applyBorder="1" applyAlignment="1">
      <alignment horizontal="center" vertical="center" wrapText="1"/>
    </xf>
    <xf numFmtId="0" fontId="56" fillId="0" borderId="11" xfId="7" applyFont="1" applyBorder="1" applyAlignment="1">
      <alignment horizontal="left" vertical="center" wrapText="1"/>
    </xf>
    <xf numFmtId="0" fontId="56" fillId="0" borderId="12" xfId="7" applyFont="1" applyBorder="1" applyAlignment="1">
      <alignment horizontal="left" vertical="center" wrapText="1"/>
    </xf>
    <xf numFmtId="0" fontId="28" fillId="0" borderId="12" xfId="7" applyFont="1" applyBorder="1" applyAlignment="1">
      <alignment horizontal="left" vertical="center" wrapText="1"/>
    </xf>
    <xf numFmtId="0" fontId="59" fillId="0" borderId="6" xfId="7" applyFont="1" applyBorder="1" applyAlignment="1">
      <alignment horizontal="center" vertical="center" wrapText="1"/>
    </xf>
    <xf numFmtId="0" fontId="59" fillId="0" borderId="7" xfId="7" applyFont="1" applyBorder="1" applyAlignment="1">
      <alignment horizontal="center" vertical="center" wrapText="1"/>
    </xf>
    <xf numFmtId="0" fontId="59" fillId="0" borderId="8" xfId="7" applyFont="1" applyBorder="1" applyAlignment="1">
      <alignment horizontal="center" vertical="center" wrapText="1"/>
    </xf>
    <xf numFmtId="0" fontId="42" fillId="0" borderId="6" xfId="7" applyFont="1" applyBorder="1" applyAlignment="1">
      <alignment horizontal="center" vertical="center" wrapText="1"/>
    </xf>
    <xf numFmtId="0" fontId="42" fillId="0" borderId="7" xfId="7" applyFont="1" applyBorder="1" applyAlignment="1">
      <alignment horizontal="center" vertical="center" wrapText="1"/>
    </xf>
    <xf numFmtId="0" fontId="42" fillId="0" borderId="8" xfId="7" applyFont="1" applyBorder="1" applyAlignment="1">
      <alignment horizontal="center" vertical="center" wrapText="1"/>
    </xf>
    <xf numFmtId="38" fontId="56" fillId="0" borderId="16" xfId="7" applyNumberFormat="1" applyFont="1" applyBorder="1" applyAlignment="1">
      <alignment horizontal="center" vertical="center" wrapText="1"/>
    </xf>
    <xf numFmtId="38" fontId="56" fillId="0" borderId="17" xfId="7" applyNumberFormat="1" applyFont="1" applyBorder="1" applyAlignment="1">
      <alignment horizontal="center" vertical="center" wrapText="1"/>
    </xf>
    <xf numFmtId="38" fontId="28" fillId="0" borderId="16" xfId="7" applyNumberFormat="1" applyFont="1" applyBorder="1" applyAlignment="1">
      <alignment horizontal="left" vertical="center" wrapText="1"/>
    </xf>
    <xf numFmtId="38" fontId="28" fillId="0" borderId="17" xfId="7" applyNumberFormat="1" applyFont="1" applyBorder="1" applyAlignment="1">
      <alignment horizontal="left" vertical="center" wrapText="1"/>
    </xf>
    <xf numFmtId="0" fontId="28" fillId="0" borderId="18" xfId="7" applyFont="1" applyBorder="1" applyAlignment="1">
      <alignment horizontal="left" vertical="center" wrapText="1"/>
    </xf>
    <xf numFmtId="0" fontId="55" fillId="0" borderId="59" xfId="7" applyFont="1" applyBorder="1" applyAlignment="1">
      <alignment vertical="center" wrapText="1"/>
    </xf>
    <xf numFmtId="168" fontId="56" fillId="0" borderId="59" xfId="2" applyNumberFormat="1" applyFont="1" applyBorder="1" applyAlignment="1">
      <alignment horizontal="center" vertical="center" wrapText="1"/>
    </xf>
    <xf numFmtId="168" fontId="28" fillId="0" borderId="59" xfId="2" applyNumberFormat="1" applyFont="1" applyBorder="1" applyAlignment="1">
      <alignment horizontal="center" vertical="center" wrapText="1"/>
    </xf>
    <xf numFmtId="38" fontId="56" fillId="0" borderId="59" xfId="7" applyNumberFormat="1" applyFont="1" applyBorder="1" applyAlignment="1">
      <alignment horizontal="center" vertical="center" wrapText="1"/>
    </xf>
    <xf numFmtId="38" fontId="28" fillId="0" borderId="59" xfId="7" applyNumberFormat="1" applyFont="1" applyBorder="1" applyAlignment="1">
      <alignment horizontal="center" vertical="center" wrapText="1"/>
    </xf>
    <xf numFmtId="40" fontId="56" fillId="0" borderId="59" xfId="7" applyNumberFormat="1" applyFont="1" applyBorder="1" applyAlignment="1">
      <alignment horizontal="center" vertical="center" wrapText="1"/>
    </xf>
    <xf numFmtId="40" fontId="28" fillId="0" borderId="59" xfId="7" applyNumberFormat="1" applyFont="1" applyBorder="1" applyAlignment="1">
      <alignment horizontal="center" vertical="center" wrapText="1"/>
    </xf>
    <xf numFmtId="0" fontId="55" fillId="0" borderId="59" xfId="7" applyFont="1" applyBorder="1" applyAlignment="1">
      <alignment horizontal="center" vertical="center" wrapText="1"/>
    </xf>
    <xf numFmtId="38" fontId="56" fillId="0" borderId="7" xfId="7" applyNumberFormat="1" applyFont="1" applyBorder="1" applyAlignment="1">
      <alignment horizontal="center" vertical="center" wrapText="1"/>
    </xf>
    <xf numFmtId="0" fontId="56" fillId="0" borderId="7" xfId="7" applyFont="1" applyBorder="1" applyAlignment="1">
      <alignment horizontal="center" vertical="center" wrapText="1"/>
    </xf>
    <xf numFmtId="0" fontId="56" fillId="0" borderId="8" xfId="7" applyFont="1" applyBorder="1" applyAlignment="1">
      <alignment horizontal="center" vertical="center" wrapText="1"/>
    </xf>
    <xf numFmtId="0" fontId="38" fillId="0" borderId="59" xfId="7" applyFont="1" applyBorder="1" applyAlignment="1">
      <alignment horizontal="center" vertical="center" wrapText="1"/>
    </xf>
    <xf numFmtId="38" fontId="28" fillId="0" borderId="7" xfId="7" applyNumberFormat="1" applyFont="1" applyBorder="1" applyAlignment="1">
      <alignment horizontal="center" vertical="center" wrapText="1"/>
    </xf>
    <xf numFmtId="0" fontId="28" fillId="0" borderId="7" xfId="7" applyFont="1" applyBorder="1" applyAlignment="1">
      <alignment horizontal="center" vertical="center" wrapText="1"/>
    </xf>
    <xf numFmtId="0" fontId="28" fillId="0" borderId="8" xfId="7" applyFont="1" applyBorder="1" applyAlignment="1">
      <alignment horizontal="center" vertical="center" wrapText="1"/>
    </xf>
    <xf numFmtId="38" fontId="31" fillId="0" borderId="10" xfId="7" applyNumberFormat="1" applyFont="1" applyBorder="1" applyAlignment="1">
      <alignment horizontal="left" vertical="center" wrapText="1"/>
    </xf>
    <xf numFmtId="38" fontId="56" fillId="0" borderId="11" xfId="7" applyNumberFormat="1" applyFont="1" applyBorder="1" applyAlignment="1">
      <alignment horizontal="center" vertical="center" wrapText="1"/>
    </xf>
    <xf numFmtId="0" fontId="56" fillId="0" borderId="11" xfId="7" applyFont="1" applyBorder="1" applyAlignment="1">
      <alignment horizontal="center" vertical="center" wrapText="1"/>
    </xf>
    <xf numFmtId="0" fontId="56" fillId="0" borderId="12" xfId="7" applyFont="1" applyBorder="1" applyAlignment="1">
      <alignment horizontal="center" vertical="center" wrapText="1"/>
    </xf>
    <xf numFmtId="38" fontId="28" fillId="0" borderId="10" xfId="7" applyNumberFormat="1" applyFont="1" applyBorder="1" applyAlignment="1">
      <alignment horizontal="left" vertical="center" wrapText="1"/>
    </xf>
    <xf numFmtId="38" fontId="28" fillId="0" borderId="11" xfId="7" applyNumberFormat="1" applyFont="1" applyBorder="1" applyAlignment="1">
      <alignment horizontal="center" vertical="center" wrapText="1"/>
    </xf>
    <xf numFmtId="0" fontId="28" fillId="0" borderId="11" xfId="7" applyFont="1" applyBorder="1" applyAlignment="1">
      <alignment horizontal="center" vertical="center" wrapText="1"/>
    </xf>
    <xf numFmtId="0" fontId="28" fillId="0" borderId="12" xfId="7" applyFont="1" applyBorder="1" applyAlignment="1">
      <alignment horizontal="center" vertical="center" wrapText="1"/>
    </xf>
    <xf numFmtId="0" fontId="31" fillId="0" borderId="6" xfId="7" applyFont="1" applyBorder="1" applyAlignment="1">
      <alignment horizontal="center" vertical="center" wrapText="1"/>
    </xf>
    <xf numFmtId="0" fontId="31" fillId="0" borderId="7" xfId="7" applyFont="1" applyBorder="1" applyAlignment="1">
      <alignment horizontal="center" vertical="center" wrapText="1"/>
    </xf>
    <xf numFmtId="0" fontId="31" fillId="0" borderId="8" xfId="7" applyFont="1" applyBorder="1" applyAlignment="1">
      <alignment horizontal="center" vertical="center" wrapText="1"/>
    </xf>
    <xf numFmtId="0" fontId="28" fillId="0" borderId="6" xfId="7" applyFont="1" applyBorder="1" applyAlignment="1">
      <alignment horizontal="center" vertical="center" wrapText="1"/>
    </xf>
    <xf numFmtId="0" fontId="28" fillId="0" borderId="63" xfId="7" applyFont="1" applyBorder="1" applyAlignment="1">
      <alignment horizontal="center" vertical="center" wrapText="1"/>
    </xf>
    <xf numFmtId="0" fontId="60" fillId="0" borderId="16" xfId="7" applyFont="1" applyBorder="1" applyAlignment="1">
      <alignment horizontal="center" vertical="center" wrapText="1"/>
    </xf>
    <xf numFmtId="0" fontId="59" fillId="0" borderId="17" xfId="7" applyFont="1" applyBorder="1" applyAlignment="1">
      <alignment horizontal="left" vertical="center" wrapText="1"/>
    </xf>
    <xf numFmtId="0" fontId="59" fillId="0" borderId="18" xfId="7" applyFont="1" applyBorder="1" applyAlignment="1">
      <alignment horizontal="left" vertical="center" wrapText="1"/>
    </xf>
    <xf numFmtId="38" fontId="59" fillId="0" borderId="66" xfId="1" applyNumberFormat="1" applyFont="1" applyBorder="1" applyAlignment="1">
      <alignment horizontal="center" vertical="center" wrapText="1"/>
    </xf>
    <xf numFmtId="38" fontId="59" fillId="0" borderId="34" xfId="1" applyNumberFormat="1" applyFont="1" applyBorder="1" applyAlignment="1">
      <alignment horizontal="center" vertical="center" wrapText="1"/>
    </xf>
    <xf numFmtId="38" fontId="59" fillId="0" borderId="35" xfId="1" applyNumberFormat="1" applyFont="1" applyBorder="1" applyAlignment="1">
      <alignment horizontal="center" vertical="center" wrapText="1"/>
    </xf>
    <xf numFmtId="0" fontId="42" fillId="0" borderId="17" xfId="7" applyFont="1" applyBorder="1" applyAlignment="1">
      <alignment horizontal="left" vertical="center" wrapText="1"/>
    </xf>
    <xf numFmtId="0" fontId="42" fillId="0" borderId="18" xfId="7" applyFont="1" applyBorder="1" applyAlignment="1">
      <alignment horizontal="left" vertical="center" wrapText="1"/>
    </xf>
    <xf numFmtId="38" fontId="49" fillId="0" borderId="17" xfId="1" applyNumberFormat="1" applyFont="1" applyBorder="1" applyAlignment="1">
      <alignment horizontal="left" vertical="center" wrapText="1"/>
    </xf>
    <xf numFmtId="38" fontId="49" fillId="0" borderId="18" xfId="1" applyNumberFormat="1" applyFont="1" applyBorder="1" applyAlignment="1">
      <alignment horizontal="left" vertical="center" wrapText="1"/>
    </xf>
  </cellXfs>
  <cellStyles count="8">
    <cellStyle name="Обычный" xfId="0" builtinId="0"/>
    <cellStyle name="Обычный 2 2 2" xfId="3" xr:uid="{EA66C49A-9E86-4B4D-9279-66689CDEEA8C}"/>
    <cellStyle name="Обычный 3" xfId="7" xr:uid="{499FDB04-1DB4-4FC8-800C-A0A3297FD955}"/>
    <cellStyle name="Обычный 4 2" xfId="4" xr:uid="{50B587A9-4357-469E-8AC9-1EBAF3170A85}"/>
    <cellStyle name="Обычный 4 2 3" xfId="5" xr:uid="{10FB7152-AC20-4593-BB5F-49DA1D5B88C7}"/>
    <cellStyle name="Процентный" xfId="2" builtinId="5"/>
    <cellStyle name="Финансовый" xfId="1" builtinId="3"/>
    <cellStyle name="Финансовый 4 2" xfId="6" xr:uid="{2C8EB08D-048A-40A2-811C-E2DDD4DD2A3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theme" Target="theme/theme1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styles" Target="styles.xml"/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33</xdr:row>
      <xdr:rowOff>11566</xdr:rowOff>
    </xdr:from>
    <xdr:to>
      <xdr:col>7</xdr:col>
      <xdr:colOff>1690687</xdr:colOff>
      <xdr:row>34</xdr:row>
      <xdr:rowOff>28576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A4CCCDF-FB78-440E-A216-C01CAAD98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0" y="12632191"/>
          <a:ext cx="6205537" cy="3779385"/>
        </a:xfrm>
        <a:prstGeom prst="rect">
          <a:avLst/>
        </a:prstGeom>
      </xdr:spPr>
    </xdr:pic>
    <xdr:clientData/>
  </xdr:twoCellAnchor>
  <xdr:twoCellAnchor editAs="oneCell">
    <xdr:from>
      <xdr:col>8</xdr:col>
      <xdr:colOff>73801</xdr:colOff>
      <xdr:row>33</xdr:row>
      <xdr:rowOff>76200</xdr:rowOff>
    </xdr:from>
    <xdr:to>
      <xdr:col>11</xdr:col>
      <xdr:colOff>15857</xdr:colOff>
      <xdr:row>34</xdr:row>
      <xdr:rowOff>57150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76C7735-3291-4368-8037-84B5E9A29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1651" y="12696825"/>
          <a:ext cx="5085556" cy="3743325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33</xdr:row>
      <xdr:rowOff>76200</xdr:rowOff>
    </xdr:from>
    <xdr:to>
      <xdr:col>13</xdr:col>
      <xdr:colOff>1619250</xdr:colOff>
      <xdr:row>33</xdr:row>
      <xdr:rowOff>3733800</xdr:rowOff>
    </xdr:to>
    <xdr:pic>
      <xdr:nvPicPr>
        <xdr:cNvPr id="4" name="Рисунок 3" descr="Выращивание салата в теплице: неприхотливые сорта и особенности посадки и  ухода">
          <a:extLst>
            <a:ext uri="{FF2B5EF4-FFF2-40B4-BE49-F238E27FC236}">
              <a16:creationId xmlns:a16="http://schemas.microsoft.com/office/drawing/2014/main" id="{9969012A-CFB6-4636-B097-1B4117F49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9450" y="12696825"/>
          <a:ext cx="501015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1058822</xdr:colOff>
      <xdr:row>161</xdr:row>
      <xdr:rowOff>285750</xdr:rowOff>
    </xdr:from>
    <xdr:to>
      <xdr:col>13</xdr:col>
      <xdr:colOff>504826</xdr:colOff>
      <xdr:row>161</xdr:row>
      <xdr:rowOff>4133850</xdr:rowOff>
    </xdr:to>
    <xdr:pic>
      <xdr:nvPicPr>
        <xdr:cNvPr id="5" name="Рисунок 4" descr="Эффективный обогрев грунта в теплице">
          <a:extLst>
            <a:ext uri="{FF2B5EF4-FFF2-40B4-BE49-F238E27FC236}">
              <a16:creationId xmlns:a16="http://schemas.microsoft.com/office/drawing/2014/main" id="{89AAD006-2D47-460F-9ED9-136492CEF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51172" y="57454800"/>
          <a:ext cx="6304004" cy="384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342900</xdr:colOff>
      <xdr:row>161</xdr:row>
      <xdr:rowOff>209550</xdr:rowOff>
    </xdr:from>
    <xdr:to>
      <xdr:col>9</xdr:col>
      <xdr:colOff>866775</xdr:colOff>
      <xdr:row>161</xdr:row>
      <xdr:rowOff>4362450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F5BEB75E-E72E-4849-A98D-46BB86927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57378600"/>
          <a:ext cx="8467725" cy="415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33</xdr:row>
      <xdr:rowOff>11566</xdr:rowOff>
    </xdr:from>
    <xdr:to>
      <xdr:col>7</xdr:col>
      <xdr:colOff>1690687</xdr:colOff>
      <xdr:row>34</xdr:row>
      <xdr:rowOff>28576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867984B-55E4-4670-8804-1AC507233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0" y="12632191"/>
          <a:ext cx="6205537" cy="3779385"/>
        </a:xfrm>
        <a:prstGeom prst="rect">
          <a:avLst/>
        </a:prstGeom>
      </xdr:spPr>
    </xdr:pic>
    <xdr:clientData/>
  </xdr:twoCellAnchor>
  <xdr:twoCellAnchor editAs="oneCell">
    <xdr:from>
      <xdr:col>8</xdr:col>
      <xdr:colOff>73801</xdr:colOff>
      <xdr:row>33</xdr:row>
      <xdr:rowOff>35699</xdr:rowOff>
    </xdr:from>
    <xdr:to>
      <xdr:col>10</xdr:col>
      <xdr:colOff>1614487</xdr:colOff>
      <xdr:row>34</xdr:row>
      <xdr:rowOff>90487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5A45B6E-0AC0-4746-B3BB-E630EAA34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1651" y="12656324"/>
          <a:ext cx="4969686" cy="3817163"/>
        </a:xfrm>
        <a:prstGeom prst="rect">
          <a:avLst/>
        </a:prstGeom>
      </xdr:spPr>
    </xdr:pic>
    <xdr:clientData/>
  </xdr:twoCellAnchor>
  <xdr:twoCellAnchor editAs="oneCell">
    <xdr:from>
      <xdr:col>11</xdr:col>
      <xdr:colOff>133350</xdr:colOff>
      <xdr:row>33</xdr:row>
      <xdr:rowOff>171450</xdr:rowOff>
    </xdr:from>
    <xdr:to>
      <xdr:col>13</xdr:col>
      <xdr:colOff>1590675</xdr:colOff>
      <xdr:row>33</xdr:row>
      <xdr:rowOff>3733800</xdr:rowOff>
    </xdr:to>
    <xdr:pic>
      <xdr:nvPicPr>
        <xdr:cNvPr id="4" name="Рисунок 3" descr="Выращивание салата в теплице: неприхотливые сорта и особенности посадки и  ухода">
          <a:extLst>
            <a:ext uri="{FF2B5EF4-FFF2-40B4-BE49-F238E27FC236}">
              <a16:creationId xmlns:a16="http://schemas.microsoft.com/office/drawing/2014/main" id="{38195C99-717D-442D-B224-51486C51D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54700" y="12792075"/>
          <a:ext cx="4886325" cy="3562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1058822</xdr:colOff>
      <xdr:row>161</xdr:row>
      <xdr:rowOff>285750</xdr:rowOff>
    </xdr:from>
    <xdr:to>
      <xdr:col>13</xdr:col>
      <xdr:colOff>504826</xdr:colOff>
      <xdr:row>161</xdr:row>
      <xdr:rowOff>4133850</xdr:rowOff>
    </xdr:to>
    <xdr:pic>
      <xdr:nvPicPr>
        <xdr:cNvPr id="5" name="Рисунок 4" descr="Эффективный обогрев грунта в теплице">
          <a:extLst>
            <a:ext uri="{FF2B5EF4-FFF2-40B4-BE49-F238E27FC236}">
              <a16:creationId xmlns:a16="http://schemas.microsoft.com/office/drawing/2014/main" id="{6F9BF543-E8F3-462F-893A-B3C3CCACF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51172" y="57454800"/>
          <a:ext cx="6304004" cy="384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342900</xdr:colOff>
      <xdr:row>161</xdr:row>
      <xdr:rowOff>209550</xdr:rowOff>
    </xdr:from>
    <xdr:to>
      <xdr:col>9</xdr:col>
      <xdr:colOff>866775</xdr:colOff>
      <xdr:row>161</xdr:row>
      <xdr:rowOff>4362450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440B412F-2609-4BC7-8EFB-14429ED3C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57378600"/>
          <a:ext cx="8467725" cy="415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1;&#1055;_&#1057;&#1091;&#1088;&#1093;&#1086;&#1085;_&#1046;&#1072;&#1085;&#1091;&#1073;_&#1101;&#1082;&#1089;&#1087;&#1086;&#1088;&#1090;&#1058;&#1077;&#1087;&#1083;&#1080;&#1094;&#1072;_15_&#1043;&#1072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ws83\&#1052;&#1086;&#1080;%20&#1076;&#1086;&#1082;&#1091;&#1084;&#1077;&#1085;&#1090;&#1099;\Bobur\&#1057;&#1090;&#1072;&#1090;&#1080;&#1089;&#1090;&#1080;&#1082;&#1072;\&#1048;&#1084;&#1087;&#1086;&#1088;&#1090;%202000-2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71;&#1053;&#1043;&#1048;%20&#1041;&#1040;&#1053;&#1050;\&#1041;&#1072;&#1085;&#108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_usmon\Documents%20and%20Settings\User\&#1052;&#1086;&#1080;%20&#1076;&#1086;&#1082;&#1091;&#1084;&#1077;&#1085;&#1090;&#1099;\Downloads\&#1052;&#1086;&#1080;%20&#1076;&#1086;&#1082;&#1091;&#1084;&#1077;&#1085;&#1090;&#1099;\&#1057;&#1086;&#1074;.&#1084;&#1080;&#1085;\EXCEL\BULLE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ziz\&#1052;&#1086;&#1080;%20&#1076;&#1086;&#1082;&#1091;&#1084;&#1077;&#1085;&#1090;&#1099;\moy%20docc\&#1096;&#1091;&#1088;\Documents%20and%20Settings\future\&#1052;&#1086;&#1080;%20&#1076;&#1086;&#1082;&#1091;&#1084;&#1077;&#1085;&#1090;&#1099;\&#1064;&#1058;&#1040;&#1041;%20&#1055;&#1040;&#1061;&#1058;&#1040;-%202004\&#1044;&#1080;&#1089;&#1082;&#1077;&#1090;&#1083;&#1072;&#1088;\2003%20&#1081;%20&#1043;&#1072;&#1083;&#1083;&#1072;%20&#1096;&#1090;&#1072;&#1073;%20&#1078;&#1072;&#1084;&#1086;&#1083;\EXCEL%20&#1093;&#1091;&#1078;&#1078;&#1072;&#1090;&#1083;&#1072;&#1088;&#1080;\&#1058;&#1086;&#1093;&#1080;&#1088;&#1073;&#1077;&#1082;%202003-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10A08_TAH_1\Local%20Settings\Temporary%20Internet%20Files\OLK60\Documents%20and%20Settings\10A08_TAH_1\Local%20Settings\Temporary%20Internet%20Files\OLK60\&#1040;&#1088;&#1080;&#1079;&#1072;&#1083;&#1072;&#1088;%20&#1085;&#1072;&#1079;&#1086;&#1088;&#1072;&#1090;&#1080;%20%205.11.201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1%20&#1052;&#1086;&#1081;%20&#1076;&#1086;&#1082;&#1091;&#1084;&#1077;&#1085;&#1090;\2011%20&#1081;&#1080;&#1083;\1%20&#1045;xel\&#1043;&#1072;&#1083;&#1083;&#1072;%20&#1091;&#1088;&#1080;&#1084;%20&#1081;&#1080;&#1075;&#1080;&#1084;%20&#1090;&#1072;&#1076;&#1073;&#1080;&#1088;&#1080;%202011\&#1058;&#1072;&#1076;&#1073;&#1080;&#1088;%20&#1091;&#1088;&#1080;&#1084;%20&#1081;&#1080;&#1075;&#1080;&#1084;%20&#1090;&#1072;&#1076;&#1073;&#1080;&#1088;&#1080;%202010\&#1056;&#1072;&#1079;&#1084;&#1080;&#1096;&#1080;&#1085;&#1103;\&#1052;&#1086;&#1080;%20&#1076;&#1086;&#1082;&#1091;&#1084;&#1077;&#1085;&#1090;&#1099;\&#1064;&#1072;&#1088;&#1086;&#1092;\2008%20&#1081;&#1080;&#1083;%20&#1092;&#1077;&#1088;&#1084;&#1077;&#1088;&#1083;&#1072;&#1088;%20&#1093;&#1080;&#1089;&#1086;&#1073;-&#1082;&#1080;&#1090;&#1086;&#1073;&#1080;\&#1058;&#1091;&#1084;&#1072;&#1085;&#1083;&#1072;&#1088;\&#1040;&#1088;&#1085;&#1072;&#1089;&#1086;&#1081;\&#1040;&#1088;&#1085;&#1072;&#1089;&#1086;&#1081;-&#1089;&#1090;&#1072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3%20yilda\&#1057;&#1042;&#1054;&#1044;&#1050;&#1040;\27.12.13\C%20dagi\Moy%20dok\2010%20&#1081;&#1080;&#1083;%20&#1091;&#1095;&#1091;&#1085;\&#1044;&#1072;&#1089;&#1090;&#1091;&#1088;%20&#1083;&#1072;&#1081;&#1076;%20&#1073;&#1080;&#1083;&#1072;&#1085;%20&#1073;&#1080;&#1088;&#1075;&#1072;%2024.02.10%20&#1081;\&#1048;&#1083;&#1086;&#1074;&#1072;&#1083;&#1072;&#1088;\&#1041;&#1080;&#1088;&#1083;&#1072;&#1096;&#1084;&#1072;%202007%20&#1093;&#1086;&#1089;\1\Pk2003.1\&#1055;&#1050;20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antimon\Documents%20and%20Settings\&#1040;&#1076;&#1084;&#1080;&#1085;&#1080;&#1089;&#1090;&#1088;&#1072;&#1090;&#1086;&#1088;\&#1052;&#1086;&#1080;%20&#1076;&#1086;&#1082;&#1091;&#1084;&#1077;&#1085;&#1090;&#1099;\&#1078;&#1072;&#1089;&#1091;&#1088;%20&#1089;&#1074;&#1086;&#1076;\&#1103;&#1085;&#1075;&#1080;&#1086;&#1073;&#1086;&#1076;%20&#1090;&#1091;&#1084;&#1072;&#1085;&#1080;\&#1103;&#1085;&#1075;&#1080;&#1086;&#1073;&#1086;&#1076;%201\EXCEL%20&#1093;&#1091;&#1078;&#1078;&#1072;&#1090;&#1083;&#1072;&#1088;&#1080;\&#1058;&#1086;&#1093;&#1080;&#1088;&#1073;&#1077;&#1082;%202003-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antimon\&#1052;&#1086;&#1080;%20&#1076;&#1086;&#1082;&#1091;&#1084;&#1077;&#1085;&#1090;&#1099;\EXCEL%20&#1093;&#1091;&#1078;&#1078;&#1072;&#1090;&#1083;&#1072;&#1088;&#1080;\&#1058;&#1086;&#1093;&#1080;&#1088;&#1073;&#1077;&#1082;%202003-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_usmon\Documents%20and%20Settings\User\&#1052;&#1086;&#1080;%20&#1076;&#1086;&#1082;&#1091;&#1084;&#1077;&#1085;&#1090;&#1099;\Downloads\&#1056;&#1067;&#1053;&#1054;&#1050;\&#1060;&#1072;&#1088;&#1093;&#1072;&#1076;%202009\&#1044;&#1072;&#1089;&#1090;&#1091;&#1088;%20&#1082;&#1072;&#1089;&#1072;&#1085;&#1072;%202009\WINDOWS\&#1056;&#1072;&#1073;&#1086;&#1095;&#1080;&#1081;%20&#1089;&#1090;&#1086;&#1083;\&#1055;&#1088;&#1086;&#1075;%20-2&#1087;&#1075;-2001\EXCEL\BULLE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_usmon\Documents%20and%20Settings\User\&#1052;&#1086;&#1080;%20&#1076;&#1086;&#1082;&#1091;&#1084;&#1077;&#1085;&#1090;&#1099;\Downloads\&#1042;&#1057;&#1045;%20&#1052;&#1054;&#1048;%20&#1044;&#1054;&#1050;&#1059;&#1052;&#1045;&#1053;&#1058;&#1067;%2021.06.2009\&#1052;&#1086;&#1081;%20&#1076;&#1086;&#1082;&#1091;&#1084;&#1077;&#1085;&#1090;-2010\2010%20&#1081;.%20&#1071;&#1053;&#1043;&#1048;%20&#1048;&#1064;%20&#1059;&#1056;&#1048;&#1053;&#1051;&#1040;&#1056;&#1048;%20&#1046;&#1040;&#1052;&#1051;&#1040;&#1053;&#1043;&#1040;&#1053;%20%20&#1061;&#1048;&#1057;&#1054;&#1041;&#1054;&#1058;&#1051;&#1040;&#1056;\&#1071;&#1053;&#1042;&#1040;&#1056;.%202010%20&#1081;.%20&#1071;.&#1048;.&#1059;.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retdinov-s\nss\&#1052;&#1086;&#1080;%20&#1076;&#1086;&#1082;&#1091;&#1084;&#1077;&#1085;&#1090;&#1099;\gjnht,%20rjhpbyf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_ubaidullaev\celeron\DS_M\&#1054;&#1073;&#1097;&#1072;&#1103;\2009\&#1052;&#1072;&#1089;&#1083;&#1086;%202009\&#1054;&#1090;&#1095;&#1077;&#1090;%20&#1084;&#1072;&#1089;&#1083;&#1086;%202009\&#1086;&#1090;&#1095;&#1077;&#1090;%20&#1084;&#1078;&#1082;\&#1053;&#1077;&#1092;&#1090;&#1077;&#1075;&#1072;&#1079;\&#1086;&#1090;&#1095;&#1077;&#1090;_&#1025;&#1043;_20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06\&#1094;&#1088;&#1080;&#1087;\Users\lenovoG50\Downloads\Telegram%20Desktop\&#1056;&#1072;&#1089;&#1095;&#1077;&#1090;%203200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09-10\111\Documents%20and%20Settings\&#1040;&#1076;&#1084;&#1080;&#1085;&#1080;&#1089;&#1090;&#1088;&#1072;&#1090;&#1086;&#1088;\&#1052;&#1086;&#1080;%20&#1076;&#1086;&#1082;&#1091;&#1084;&#1077;&#1085;&#1090;&#1099;\&#1078;&#1072;&#1089;&#1091;&#1088;%20&#1089;&#1074;&#1086;&#1076;\&#1103;&#1085;&#1075;&#1080;&#1086;&#1073;&#1086;&#1076;%20&#1090;&#1091;&#1084;&#1072;&#1085;&#1080;\&#1103;&#1085;&#1075;&#1080;&#1086;&#1073;&#1086;&#1076;%201\EXCEL%20&#1093;&#1091;&#1078;&#1078;&#1072;&#1090;&#1083;&#1072;&#1088;&#1080;\&#1058;&#1086;&#1093;&#1080;&#1088;&#1073;&#1077;&#1082;%202003-1.xls" TargetMode="External"/></Relationships>
</file>

<file path=xl/externalLinks/_rels/externalLink2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9_usmon\Documents%20and%20Settings\User\&#1052;&#1086;&#1080;%20&#1076;&#1086;&#1082;&#1091;&#1084;&#1077;&#1085;&#1090;&#1099;\Downloads\&#1056;&#1067;&#1053;&#1054;&#1050;\&#1060;&#1072;&#1088;&#1093;&#1072;&#1076;%202009\&#1044;&#1072;&#1089;&#1090;&#1091;&#1088;%20&#1082;&#1072;&#1089;&#1072;&#1085;&#1072;%202009\&#1076;&#1072;&#1089;&#1090;&#1091;&#1088;%20%20%20%202005-2006\&#1054;&#1090;&#1095;&#1077;&#1090;&#1099;%20&#1080;%20&#1087;&#1088;&#1086;&#1075;&#1088;&#1072;&#1084;&#1084;&#1099;\&#1086;&#1090;&#1095;&#1077;&#1090;%202005\1%20&#1087;&#1075;.2005%20&#1075;\&#1086;&#1090;&#1095;.%202004%20&#1075;\WINDOWS\&#1056;&#1072;&#1073;&#1086;&#1095;&#1080;&#1081;%20&#1089;&#1090;&#1086;&#1083;\&#1055;&#1088;&#1086;&#1075;%20-2&#1087;&#1075;-2001\EXCEL\BULLET.XLS?FFFF11FA" TargetMode="External"/><Relationship Id="rId1" Type="http://schemas.openxmlformats.org/officeDocument/2006/relationships/externalLinkPath" Target="file:///\\FFFF11FA\BULLE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7\&#1056;&#1072;&#1073;&#1086;&#1095;&#1080;&#1081;%20&#1089;&#1090;&#1086;&#1083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00-4\djavalitdin\&#1052;&#1086;&#1080;%20&#1076;&#1086;&#1082;&#1091;&#1084;&#1077;&#1085;&#1090;&#1099;\&#1048;&#1082;&#1090;&#1080;&#1089;&#1086;&#1076;\Paxta%202004\&#1072;&#1088;&#1093;&#1080;&#1074;\2003%20&#1081;%20&#1043;&#1072;&#1083;&#1083;&#1072;%20&#1096;&#1090;&#1072;&#1073;%20&#1078;&#1072;&#1084;&#1086;&#1083;\EXCEL%20&#1093;&#1091;&#1078;&#1078;&#1072;&#1090;&#1083;&#1072;&#1088;&#1080;\&#1058;&#1086;&#1093;&#1080;&#1088;&#1073;&#1077;&#1082;%202003-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dil\SHER%20(C)\&#1052;&#1086;&#1080;%20&#1076;&#1086;&#1082;&#1091;&#1084;&#1077;&#1085;&#1090;&#1099;\&#1076;&#1080;&#1089;&#1082;\2005%20&#1093;&#1086;&#1089;&#1080;&#1083;&#1080;%20&#1079;&#1072;&#1075;&#1072;&#1090;\&#1054;&#1087;&#1089;%20&#1087;&#1072;&#1088;&#1090;&#1080;&#1103;%202005-2&#1101;&#1090;&#1072;&#1087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xa\&#1052;&#1086;&#1080;%20&#1076;&#1086;&#1082;&#1091;&#1084;&#1077;&#1085;&#1090;&#1099;\&#1052;&#1086;&#1081;%20&#1076;&#1086;&#1082;&#1091;&#1084;&#1077;&#1085;&#1090;\&#1043;&#1072;&#1081;&#1088;&#1072;&#1090;\&#1041;&#1072;&#1085;&#1082;\2006%20&#1081;%20&#1080;&#1084;&#1090;&#1105;%20&#1082;&#1088;\&#1048;&#1084;%20&#1082;&#1088;%20&#1084;&#1072;&#1081;%20&#1086;&#1081;&#1080;%201&#1095;&#1080;%20&#1103;&#1088;\&#1058;&#1091;&#1084;&#1072;&#1085;%20&#1090;&#1072;&#1096;\&#1044;&#1086;&#1082;&#1091;&#1084;&#1077;&#1085;&#1090;&#1099;\&#1052;&#1054;&#1053;&#1048;&#1058;&#1054;&#1056;&#1048;&#1053;&#1043;2006%20&#1040;&#1043;&#1056;&#1054;&#1055;&#1056;&#1054;&#1052;\2006%20&#1081;&#1080;&#1083;%2015.05.2006%20&#1075;&#1072;\&#1058;&#1072;&#1076;%20&#1073;&#1072;&#1085;&#1082;%2015.05.06%2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_usmon\Documents%20and%20Settings\User\&#1052;&#1086;&#1080;%20&#1076;&#1086;&#1082;&#1091;&#1084;&#1077;&#1085;&#1090;&#1099;\Downloads\Documents%20and%20Settings\Administrator\Desktop\&#1042;&#1089;&#1077;%20&#1087;&#1088;&#1086;&#1075;&#1088;&#1072;&#1084;&#1084;&#1099;\&#1054;&#1090;&#1095;&#1077;&#1090;&#1099;%20&#1080;%20&#1087;&#1088;&#1086;&#1075;&#1088;&#1072;&#1084;&#1084;&#1099;\&#1054;&#1090;&#1095;&#1105;&#1090;%202006\1%20&#1082;&#1074;\&#1054;&#1090;&#1095;&#1077;&#1090;&#1099;%20&#1080;%20&#1087;&#1088;&#1086;&#1075;&#1088;&#1072;&#1084;&#1084;&#1099;\&#1086;&#1090;&#1095;&#1077;&#1090;%202005\1%20&#1087;&#1075;.2005%20&#1075;\EXCEL\BULLE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llayev-j\&#1076;&#1083;&#1103;%20&#1074;&#1089;&#1077;&#1093;\&#1084;&#1072;&#1090;&#1077;&#1088;&#1080;&#1072;&#1083;&#1099;%20&#1087;&#1086;%20&#1087;&#1088;&#1080;&#1074;&#1083;&#1077;&#1095;&#1077;&#1085;&#1080;&#1102;%20&#1074;%20&#1040;&#1054;%20&#1080;&#1085;&#1086;&#1089;&#1090;&#1088;&#1072;&#1085;&#1085;&#1099;&#1093;%20&#1080;&#1085;&#1074;&#1077;&#1089;&#1090;&#1086;&#1088;&#1086;&#1074;\&#1073;&#1072;&#1079;&#1072;%20&#1087;&#1086;%20623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antimon\&#1052;&#1086;&#1080;%20&#1076;&#1086;&#1082;&#1091;&#1084;&#1077;&#1085;&#1090;&#1099;\&#1043;&#1072;&#1083;&#1083;&#1072;-2005\EXCEL%20&#1093;&#1091;&#1078;&#1078;&#1072;&#1090;&#1083;&#1072;&#1088;&#1080;\123\&#1040;&#1073;&#1076;&#1091;&#1084;&#1091;&#1088;&#1086;&#1076;&#1075;&#1072;_&#1086;&#1093;&#1080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_tuhvatullin\&#1056;&#1080;&#1085;&#1072;&#1090;\J_ibragimov\13\2003\&#1047;&#1072;&#1076;&#1072;&#1085;&#1080;&#1103;\&#1059;&#1074;&#1077;&#1076;%20&#1087;&#1086;%20&#1083;&#1100;&#1075;&#1086;&#1090;&#1085;&#1080;&#1082;&#1072;&#1084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10A08_DSF_1\AppData\Local\Microsoft\Windows\Temporary%20Internet%20Files\OLK51B7\&#1040;&#1088;&#1080;&#1079;&#1072;&#1083;&#1072;&#1088;%20&#1085;&#1072;&#1079;&#1086;&#1088;&#1072;&#1090;&#1080;%20%2005.12.201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_usmon\Documents%20and%20Settings\User\&#1052;&#1086;&#1080;%20&#1076;&#1086;&#1082;&#1091;&#1084;&#1077;&#1085;&#1090;&#1099;\Downloads\&#1056;&#1067;&#1053;&#1054;&#1050;\&#1060;&#1072;&#1088;&#1093;&#1072;&#1076;%202009\&#1044;&#1072;&#1089;&#1090;&#1091;&#1088;%20&#1082;&#1072;&#1089;&#1072;&#1085;&#1072;%202009\&#1042;&#1089;&#1077;%20&#1087;&#1088;&#1086;&#1075;&#1088;&#1072;&#1084;&#1084;&#1099;\&#1054;&#1090;&#1095;&#1077;&#1090;&#1099;%20&#1080;%20&#1087;&#1088;&#1086;&#1075;&#1088;&#1072;&#1084;&#1084;&#1099;\&#1086;&#1090;&#1095;&#1077;&#1090;%202005\12%20&#1084;&#1077;&#1089;.2005%20&#1075;\&#1054;&#1090;&#1095;&#1077;&#1090;&#1099;%20&#1080;%20&#1087;&#1088;&#1086;&#1075;&#1088;&#1072;&#1084;&#1084;&#1099;\&#1086;&#1090;&#1095;&#1077;&#1090;%202005\1%20&#1087;&#1075;.2005%20&#1075;\EXCEL\BULLET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\CRP\&#1052;&#1077;&#1090;&#1086;&#1076;&#1080;&#1082;&#1072;\&#1056;&#1072;&#1089;&#1095;&#1077;&#1090;&#1085;&#1099;&#1077;%20&#1084;&#1086;&#1076;&#1077;&#1083;&#1080;\&#1053;&#1080;&#1075;&#1084;&#1072;&#1085;&#1086;&#1074;%20&#1047;&#1072;&#1092;&#1072;&#1088;\&#1056;&#1072;&#1089;&#1095;&#1077;&#1090;&#1089;&#1090;&#1072;&#1088;&#1099;&#1081;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&#1040;&#1076;&#1084;&#1080;&#1085;&#1080;&#1089;&#1090;&#1088;&#1072;&#1090;&#1086;&#1088;\Application%20Data\Microsoft\Excel\---------ZIP---------\&#1057;&#1042;&#1054;&#1044;_&#1061;&#1054;&#1050;&#1048;&#1052;&#1048;&#1071;&#1058;%20&#1082;&#1088;&#1077;&#1076;&#1080;&#1090;&#1083;&#1080;%20&#1083;&#1086;&#1081;&#1080;&#1093;&#1072;&#1083;&#1072;&#1088;&#1080;_4.11.2016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t\C\EXCEL\BULLE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09-10\&#1074;&#1072;&#1093;&#1086;&#1073;\&#1052;&#1086;&#1080;%20&#1076;&#1086;&#1082;&#1091;&#1084;&#1077;&#1085;&#1090;&#1099;\&#1048;&#1082;&#1090;&#1080;&#1089;&#1086;&#1076;\Paxta%202004\&#1072;&#1088;&#1093;&#1080;&#1074;\2003%20&#1081;%20&#1043;&#1072;&#1083;&#1083;&#1072;%20&#1096;&#1090;&#1072;&#1073;%20&#1078;&#1072;&#1084;&#1086;&#1083;\EXCEL%20&#1093;&#1091;&#1078;&#1078;&#1072;&#1090;&#1083;&#1072;&#1088;&#1080;\&#1058;&#1086;&#1093;&#1080;&#1088;&#1073;&#1077;&#1082;%202003-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antimon\&#1052;&#1086;&#1080;%20&#1076;&#1086;&#1082;&#1091;&#1084;&#1077;&#1085;&#1090;&#1099;\&#1043;&#1072;&#1083;&#1083;&#1072;-2005\EXCEL%20&#1093;&#1091;&#1078;&#1078;&#1072;&#1090;&#1083;&#1072;&#1088;&#1080;\123\&#1058;&#1086;&#1093;&#1080;&#1088;&#1073;&#1077;&#1082;%202003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qtisod_45\&#1085;&#1086;&#1074;&#1072;&#1103;%20&#1087;&#1072;&#1087;&#1082;&#1072;\&#1052;&#1086;&#1080;%20&#1076;&#1086;&#1082;&#1091;&#1084;&#1077;&#1085;&#1090;&#1099;\&#1043;&#1072;&#1083;&#1083;&#1072;-2005\EXCEL%20&#1093;&#1091;&#1078;&#1078;&#1072;&#1090;&#1083;&#1072;&#1088;&#1080;\123\&#1058;&#1086;&#1093;&#1080;&#1088;&#1073;&#1077;&#1082;%202003-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07\c\BAL_214S\21409\214\&#1056;&#1077;&#1079;&#1077;&#1088;&#1074;\BAL.dbf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2;&#1086;&#1085;&#1080;&#1090;&#1086;&#1088;&#1080;&#1085;&#1075;\zahira\2004\man_mak_2005\&#1052;&#1086;&#1080;%20&#1076;&#1086;&#1082;&#1091;&#1084;&#1077;&#1085;&#1090;&#1099;\2004%20&#1081;&#1080;&#1083;\&#1044;&#1072;&#1089;&#1090;&#1091;&#1088;&#1083;&#1072;&#1088;\2005-07\&#1052;&#1086;&#1080;%20&#1076;&#1086;&#1082;&#1091;&#1084;&#1077;&#1085;&#1090;&#1099;\2003%20&#1081;&#1080;&#1083;\Dasturlar\&#1087;&#1088;&#1086;&#1075;&#1085;&#1086;&#1079;%202004-06\2004-2006%20&#1087;&#1088;&#1086;&#1075;&#1085;&#1086;&#1079;%20&#1053;&#1072;&#1084;&#1072;&#1085;&#1075;&#1072;&#1085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_usmon\Documents%20and%20Settings\User\&#1052;&#1086;&#1080;%20&#1076;&#1086;&#1082;&#1091;&#1084;&#1077;&#1085;&#1090;&#1099;\Downloads\&#1056;&#1067;&#1053;&#1054;&#1050;\&#1060;&#1072;&#1088;&#1093;&#1072;&#1076;%202009\&#1044;&#1072;&#1089;&#1090;&#1091;&#1088;%20&#1082;&#1072;&#1089;&#1072;&#1085;&#1072;%202009\EXCEL\BULL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mronbek\&#1044;&#1086;&#1082;&#1091;&#1084;&#1077;&#1085;&#1090;&#1099;\Otabek\Azimov%20Dilshod\Fond-tablica\SME\2006\Work\My%20Documents\Fond-tablica\SME\2001\_1999(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-отчета 16"/>
      <sheetName val="БП-Eng"/>
      <sheetName val="БП-Анг"/>
      <sheetName val="ПаспортРУС"/>
      <sheetName val="ПаспортEng"/>
      <sheetName val="Project Cost (2)"/>
      <sheetName val="NPV-IRR-PI-PP (2)"/>
      <sheetName val="Все овощи импорт"/>
      <sheetName val="Все овощи экспорт"/>
      <sheetName val="Томат импорт"/>
      <sheetName val="Томат -экспорт"/>
      <sheetName val="Огурцы импорт"/>
      <sheetName val="Огурц экспорт"/>
      <sheetName val="Салат-импорт"/>
      <sheetName val="Салат экспорт"/>
      <sheetName val="Банк данных маркетинга 2"/>
      <sheetName val="Чуств."/>
      <sheetName val="ПаспортR"/>
      <sheetName val="ПаспортE"/>
      <sheetName val="Диаг1"/>
      <sheetName val="Диаг.6"/>
      <sheetName val="Диагр"/>
      <sheetName val="Диаг-"/>
      <sheetName val="Диаг 3"/>
      <sheetName val="Input1"/>
      <sheetName val="Loans1"/>
      <sheetName val="Input3"/>
      <sheetName val="Input4"/>
      <sheetName val="Диаг -1"/>
      <sheetName val="Taxes"/>
      <sheetName val="---------"/>
      <sheetName val="ТЭП"/>
      <sheetName val="Project Cost"/>
      <sheetName val="FinPlan"/>
      <sheetName val="Depreciat"/>
      <sheetName val="ProdPlan"/>
      <sheetName val="SalePlan"/>
      <sheetName val="Loans"/>
      <sheetName val="CostTotal"/>
      <sheetName val="CostSold"/>
      <sheetName val="Себестоимость"/>
      <sheetName val="ProfLoss"/>
      <sheetName val="WorkCap"/>
      <sheetName val="CashFlow"/>
      <sheetName val="Present"/>
      <sheetName val="NPV-IRR-PI-PP"/>
      <sheetName val="Balance"/>
      <sheetName val="BreakPoint"/>
      <sheetName val="Чувств"/>
      <sheetName val="Диагр-----"/>
      <sheetName val="Диагр----- (2)"/>
      <sheetName val="Диагр----- (3)"/>
      <sheetName val="WorkCap (2)"/>
      <sheetName val="Ф1"/>
      <sheetName val="Ф2"/>
      <sheetName val="Класс"/>
      <sheetName val="1"/>
      <sheetName val="2"/>
      <sheetName val="3"/>
      <sheetName val="Лист1"/>
    </sheetNames>
    <sheetDataSet>
      <sheetData sheetId="0"/>
      <sheetData sheetId="1"/>
      <sheetData sheetId="2"/>
      <sheetData sheetId="3"/>
      <sheetData sheetId="4"/>
      <sheetData sheetId="5">
        <row r="6">
          <cell r="D6" t="str">
            <v>Затраты в национальной валюте</v>
          </cell>
          <cell r="E6" t="str">
            <v>Затраты в СКВ</v>
          </cell>
          <cell r="F6" t="str">
            <v xml:space="preserve">Всего </v>
          </cell>
          <cell r="G6" t="str">
            <v xml:space="preserve">Структура </v>
          </cell>
          <cell r="J6" t="str">
            <v xml:space="preserve">Займы или кредиты </v>
          </cell>
        </row>
        <row r="7">
          <cell r="L7" t="str">
            <v>Местный инвестор</v>
          </cell>
          <cell r="M7" t="str">
            <v>Иностранный инвестор</v>
          </cell>
        </row>
        <row r="8">
          <cell r="C8" t="str">
            <v>Проектирование</v>
          </cell>
        </row>
        <row r="9">
          <cell r="C9" t="str">
            <v>Здания, сооружения, земля</v>
          </cell>
        </row>
        <row r="10">
          <cell r="C10" t="str">
            <v>Основное оборудование</v>
          </cell>
        </row>
        <row r="11">
          <cell r="C11" t="str">
            <v>Вспомогательное оборудование</v>
          </cell>
        </row>
        <row r="12">
          <cell r="C12" t="str">
            <v>Транспортные расходы, шеф-монтаж, обучение</v>
          </cell>
        </row>
        <row r="13">
          <cell r="C13" t="str">
            <v xml:space="preserve">Прочие фиксированные активы </v>
          </cell>
        </row>
        <row r="14">
          <cell r="C14" t="str">
            <v>Всего Фиксированные Активы</v>
          </cell>
        </row>
        <row r="15">
          <cell r="C15" t="str">
            <v>структура</v>
          </cell>
          <cell r="D15">
            <v>8.2969471147433096E-2</v>
          </cell>
          <cell r="E15">
            <v>0.91703052885256686</v>
          </cell>
          <cell r="F15">
            <v>1</v>
          </cell>
        </row>
        <row r="16">
          <cell r="C16" t="str">
            <v>Запасы сырья и материалов</v>
          </cell>
        </row>
        <row r="17">
          <cell r="C17" t="str">
            <v>Финансовые издержки</v>
          </cell>
        </row>
        <row r="18">
          <cell r="C18" t="str">
            <v>ВСЕГО ПЕРВОНАЧАЛЬНАЯ СТОИМОСТЬ ПРОЕКТА</v>
          </cell>
          <cell r="D18">
            <v>493725.64923022571</v>
          </cell>
          <cell r="E18">
            <v>5232291.118483413</v>
          </cell>
          <cell r="F18">
            <v>5726016.767713638</v>
          </cell>
        </row>
        <row r="19">
          <cell r="C19" t="str">
            <v>Структура</v>
          </cell>
        </row>
      </sheetData>
      <sheetData sheetId="6">
        <row r="47">
          <cell r="D47">
            <v>1100000</v>
          </cell>
        </row>
        <row r="59">
          <cell r="D59">
            <v>225000</v>
          </cell>
        </row>
        <row r="71">
          <cell r="D71">
            <v>225000</v>
          </cell>
        </row>
        <row r="96">
          <cell r="D96">
            <v>82</v>
          </cell>
        </row>
        <row r="106">
          <cell r="D106">
            <v>3</v>
          </cell>
        </row>
      </sheetData>
      <sheetData sheetId="7">
        <row r="110">
          <cell r="C110">
            <v>41979</v>
          </cell>
          <cell r="D110">
            <v>46877</v>
          </cell>
          <cell r="E110">
            <v>29747</v>
          </cell>
        </row>
        <row r="248">
          <cell r="A248" t="str">
            <v>Товар:07 Овощи и некоторые съедобные корнеплоды и клубнеплоды</v>
          </cell>
        </row>
        <row r="250">
          <cell r="A250" t="str">
            <v>Весь мир</v>
          </cell>
          <cell r="C250">
            <v>73984.576000000001</v>
          </cell>
          <cell r="D250">
            <v>72152.797999999995</v>
          </cell>
          <cell r="E250">
            <v>73005.442999999999</v>
          </cell>
        </row>
        <row r="251">
          <cell r="A251" t="str">
            <v>Соседние страны ЦА</v>
          </cell>
          <cell r="C251">
            <v>345.23399999999998</v>
          </cell>
          <cell r="D251">
            <v>375.80200000000002</v>
          </cell>
          <cell r="E251">
            <v>305.13499999999999</v>
          </cell>
        </row>
        <row r="252">
          <cell r="A252" t="str">
            <v>Другие страны СНГ</v>
          </cell>
          <cell r="C252">
            <v>2472.3069999999998</v>
          </cell>
          <cell r="D252">
            <v>2368.7689999999998</v>
          </cell>
          <cell r="E252">
            <v>2356.9520000000002</v>
          </cell>
        </row>
        <row r="253">
          <cell r="A253" t="str">
            <v>Страны Азии выборочно</v>
          </cell>
          <cell r="C253">
            <v>5153.22</v>
          </cell>
          <cell r="D253">
            <v>5231.3209999999999</v>
          </cell>
          <cell r="E253">
            <v>4644.4399999999996</v>
          </cell>
        </row>
        <row r="254">
          <cell r="A254" t="str">
            <v>Страны Европы выборочно</v>
          </cell>
          <cell r="C254">
            <v>10495.617</v>
          </cell>
          <cell r="D254">
            <v>10732.459000000001</v>
          </cell>
          <cell r="E254">
            <v>10652.319</v>
          </cell>
        </row>
        <row r="256">
          <cell r="A256" t="str">
            <v>Томаты, огурцы и салаты</v>
          </cell>
        </row>
        <row r="258">
          <cell r="A258" t="str">
            <v>Весь мир</v>
          </cell>
          <cell r="B258">
            <v>13944.485000000001</v>
          </cell>
          <cell r="C258">
            <v>14532.626</v>
          </cell>
          <cell r="D258">
            <v>15216.55</v>
          </cell>
        </row>
        <row r="259">
          <cell r="A259" t="str">
            <v>Соседние страны ЦА</v>
          </cell>
          <cell r="B259">
            <v>56.930999999999997</v>
          </cell>
          <cell r="C259">
            <v>87.23</v>
          </cell>
          <cell r="D259">
            <v>73.801000000000002</v>
          </cell>
        </row>
        <row r="260">
          <cell r="A260" t="str">
            <v>Другие страны СНГ</v>
          </cell>
          <cell r="B260">
            <v>909.30100000000004</v>
          </cell>
          <cell r="C260">
            <v>991.78099999999995</v>
          </cell>
          <cell r="D260">
            <v>945.38599999999997</v>
          </cell>
        </row>
        <row r="261">
          <cell r="A261" t="str">
            <v>Страны Азии выборочно</v>
          </cell>
          <cell r="B261">
            <v>282.209</v>
          </cell>
          <cell r="C261">
            <v>275.64299999999997</v>
          </cell>
          <cell r="D261">
            <v>267.54300000000001</v>
          </cell>
        </row>
        <row r="262">
          <cell r="A262" t="str">
            <v>Страны Европы выборочно</v>
          </cell>
          <cell r="B262">
            <v>3122.663</v>
          </cell>
          <cell r="C262">
            <v>3414.14</v>
          </cell>
          <cell r="D262">
            <v>3522.1329999999998</v>
          </cell>
        </row>
      </sheetData>
      <sheetData sheetId="8">
        <row r="39">
          <cell r="C39">
            <v>217701</v>
          </cell>
          <cell r="D39">
            <v>307714</v>
          </cell>
          <cell r="E39">
            <v>468064</v>
          </cell>
        </row>
      </sheetData>
      <sheetData sheetId="9">
        <row r="190">
          <cell r="C190">
            <v>32</v>
          </cell>
          <cell r="D190">
            <v>46</v>
          </cell>
          <cell r="E190">
            <v>22</v>
          </cell>
        </row>
      </sheetData>
      <sheetData sheetId="10">
        <row r="30">
          <cell r="C30">
            <v>40273</v>
          </cell>
          <cell r="D30">
            <v>46802</v>
          </cell>
          <cell r="E30">
            <v>68541</v>
          </cell>
        </row>
      </sheetData>
      <sheetData sheetId="11">
        <row r="161">
          <cell r="C161">
            <v>4</v>
          </cell>
          <cell r="D161">
            <v>0</v>
          </cell>
          <cell r="E161">
            <v>15</v>
          </cell>
        </row>
      </sheetData>
      <sheetData sheetId="12">
        <row r="45">
          <cell r="C45">
            <v>4465</v>
          </cell>
          <cell r="D45">
            <v>7692</v>
          </cell>
          <cell r="E45">
            <v>12686</v>
          </cell>
        </row>
      </sheetData>
      <sheetData sheetId="13"/>
      <sheetData sheetId="14">
        <row r="58">
          <cell r="C58">
            <v>2901</v>
          </cell>
          <cell r="D58">
            <v>3116</v>
          </cell>
          <cell r="E58">
            <v>1388</v>
          </cell>
        </row>
      </sheetData>
      <sheetData sheetId="15">
        <row r="255">
          <cell r="W255">
            <v>500</v>
          </cell>
        </row>
        <row r="282">
          <cell r="V282">
            <v>550</v>
          </cell>
        </row>
        <row r="325">
          <cell r="V325">
            <v>750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6">
          <cell r="B6">
            <v>12056.872037914691</v>
          </cell>
          <cell r="C6">
            <v>0</v>
          </cell>
          <cell r="D6">
            <v>12056.872037914691</v>
          </cell>
          <cell r="G6">
            <v>0</v>
          </cell>
          <cell r="O6">
            <v>12056.872037914691</v>
          </cell>
          <cell r="P6">
            <v>0</v>
          </cell>
        </row>
        <row r="7">
          <cell r="B7">
            <v>301421.80094786728</v>
          </cell>
          <cell r="C7">
            <v>3516587.6777251186</v>
          </cell>
          <cell r="D7">
            <v>3818009.4786729859</v>
          </cell>
          <cell r="G7">
            <v>2637440.7582938392</v>
          </cell>
          <cell r="O7">
            <v>301421.80094786728</v>
          </cell>
          <cell r="P7">
            <v>879146.91943127941</v>
          </cell>
        </row>
        <row r="9">
          <cell r="B9">
            <v>0</v>
          </cell>
          <cell r="C9">
            <v>1507109.0047393364</v>
          </cell>
          <cell r="D9">
            <v>1507109.0047393364</v>
          </cell>
          <cell r="G9">
            <v>1130331.7535545023</v>
          </cell>
          <cell r="O9">
            <v>0</v>
          </cell>
          <cell r="P9">
            <v>376777.25118483417</v>
          </cell>
        </row>
        <row r="10">
          <cell r="B10">
            <v>150710.90047393364</v>
          </cell>
          <cell r="C10">
            <v>0</v>
          </cell>
          <cell r="D10">
            <v>150710.90047393364</v>
          </cell>
          <cell r="G10">
            <v>0</v>
          </cell>
          <cell r="O10">
            <v>150710.90047393364</v>
          </cell>
          <cell r="P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G11">
            <v>0</v>
          </cell>
          <cell r="O11">
            <v>0</v>
          </cell>
          <cell r="P11">
            <v>0</v>
          </cell>
        </row>
        <row r="12">
          <cell r="B12">
            <v>0</v>
          </cell>
          <cell r="C12">
            <v>105497.63033175356</v>
          </cell>
          <cell r="D12">
            <v>105497.63033175356</v>
          </cell>
          <cell r="G12">
            <v>0</v>
          </cell>
          <cell r="O12">
            <v>0</v>
          </cell>
          <cell r="P12">
            <v>105497.63033175356</v>
          </cell>
        </row>
        <row r="13">
          <cell r="B13">
            <v>0</v>
          </cell>
          <cell r="C13">
            <v>0</v>
          </cell>
          <cell r="D13">
            <v>0</v>
          </cell>
          <cell r="G13">
            <v>0</v>
          </cell>
          <cell r="O13">
            <v>0</v>
          </cell>
          <cell r="P13">
            <v>0</v>
          </cell>
        </row>
        <row r="14">
          <cell r="B14">
            <v>4521.327014218009</v>
          </cell>
          <cell r="C14">
            <v>51291.943127962091</v>
          </cell>
          <cell r="D14">
            <v>55813.270142180103</v>
          </cell>
          <cell r="G14">
            <v>0</v>
          </cell>
          <cell r="O14">
            <v>4521.327014218009</v>
          </cell>
          <cell r="P14">
            <v>51291.943127962091</v>
          </cell>
        </row>
        <row r="17">
          <cell r="B17">
            <v>300052.79207319196</v>
          </cell>
          <cell r="C17">
            <v>44302.210919556775</v>
          </cell>
          <cell r="D17">
            <v>344355.00299274875</v>
          </cell>
          <cell r="O17">
            <v>300052.79207319196</v>
          </cell>
          <cell r="P17">
            <v>44302.210919556775</v>
          </cell>
        </row>
        <row r="20">
          <cell r="B20">
            <v>4687.1090047393363</v>
          </cell>
          <cell r="C20">
            <v>296710.07582938392</v>
          </cell>
          <cell r="D20">
            <v>301397.18483412324</v>
          </cell>
          <cell r="O20">
            <v>4687.1090047393363</v>
          </cell>
          <cell r="P20">
            <v>296710.07582938392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38">
          <cell r="D38">
            <v>6322751.1735303644</v>
          </cell>
          <cell r="E38">
            <v>4611979.166666667</v>
          </cell>
          <cell r="F38">
            <v>5052781.7165114684</v>
          </cell>
          <cell r="G38">
            <v>5678063.4330229387</v>
          </cell>
          <cell r="H38">
            <v>5692500</v>
          </cell>
          <cell r="I38">
            <v>5816112.6866045883</v>
          </cell>
          <cell r="J38">
            <v>5942612.6866045883</v>
          </cell>
          <cell r="K38">
            <v>5945500</v>
          </cell>
          <cell r="L38">
            <v>5945500</v>
          </cell>
          <cell r="M38">
            <v>5945500</v>
          </cell>
        </row>
        <row r="71">
          <cell r="D71">
            <v>6322751.1735303635</v>
          </cell>
          <cell r="E71">
            <v>4232644.2050729357</v>
          </cell>
          <cell r="F71">
            <v>4778365.7370724622</v>
          </cell>
          <cell r="G71">
            <v>5051526.4971250091</v>
          </cell>
          <cell r="H71">
            <v>4867447.8481456144</v>
          </cell>
          <cell r="I71">
            <v>3778977.6346410643</v>
          </cell>
          <cell r="J71">
            <v>3851469.3114895849</v>
          </cell>
          <cell r="K71">
            <v>3844583.2709015599</v>
          </cell>
          <cell r="L71">
            <v>3862721.8301432664</v>
          </cell>
          <cell r="M71">
            <v>3859896.5031290483</v>
          </cell>
        </row>
        <row r="82">
          <cell r="N82">
            <v>0.3390175444956558</v>
          </cell>
        </row>
        <row r="83">
          <cell r="N83">
            <v>8675140.6071697157</v>
          </cell>
        </row>
        <row r="84">
          <cell r="N84">
            <v>4.4327398447267923</v>
          </cell>
        </row>
        <row r="86">
          <cell r="E86">
            <v>52.633162820767268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свыше 100тыс.долл."/>
      <sheetName val="test"/>
      <sheetName val="сана"/>
      <sheetName val="Date"/>
      <sheetName val="c"/>
      <sheetName val="ВВОД"/>
      <sheetName val="Analysis of Interest"/>
      <sheetName val="ж а м и"/>
      <sheetName val="свыше_100тыс_долл_"/>
      <sheetName val="Store"/>
      <sheetName val="Зан-ть(р-ны)"/>
      <sheetName val="Фориш 2003"/>
      <sheetName val="Импорт 2000-2002"/>
      <sheetName val="уюшмага10,09 холатига"/>
      <sheetName val="ном"/>
      <sheetName val="Лист1 (2)"/>
      <sheetName val="QARSHI"/>
      <sheetName val="NISHON"/>
      <sheetName val="BESHKENT"/>
      <sheetName val="KOSON"/>
      <sheetName val="SHAXRISA"/>
      <sheetName val="KITOB"/>
      <sheetName val="KASBI"/>
      <sheetName val="MIRISHKOR"/>
      <sheetName val="QAMASHI"/>
      <sheetName val="G'UZOR"/>
      <sheetName val="YAKKABOG"/>
      <sheetName val="DEHQONOB"/>
      <sheetName val="CHIROQCH"/>
      <sheetName val="MUBORAK"/>
      <sheetName val="BAL"/>
      <sheetName val="Карз. 5-10 млн.гача"/>
      <sheetName val="Карз.10 млн.дан юқори"/>
      <sheetName val="Кўрик 3 ойдан ортик"/>
      <sheetName val="Тўлов 3 ойдан ортик "/>
      <sheetName val="свыше_100тыс_долл_1"/>
      <sheetName val="Analysis_of_Interest"/>
      <sheetName val="ж_а_м_и"/>
      <sheetName val="Фориш_2003"/>
      <sheetName val="Импорт_2000-2002"/>
      <sheetName val="уюшмага10,09_холатига"/>
      <sheetName val="Лист1_(2)"/>
      <sheetName val="Карз__5-10_млн_гача"/>
      <sheetName val="Карз_10_млн_дан_юқори"/>
      <sheetName val="Кўрик_3_ойдан_ортик"/>
      <sheetName val="Тўлов_3_ойдан_ортик_"/>
      <sheetName val="Data input"/>
      <sheetName val="План пр-ва_1"/>
      <sheetName val="План продаж_1"/>
      <sheetName val="Прогноз"/>
      <sheetName val="Macro1"/>
      <sheetName val="свыше_100тыс_долл_2"/>
      <sheetName val="Analysis_of_Interest1"/>
      <sheetName val="ж_а_м_и1"/>
      <sheetName val="Фориш_20031"/>
      <sheetName val="Импорт_2000-20021"/>
      <sheetName val="уюшмага10,09_холатига1"/>
      <sheetName val="Лист1_(2)1"/>
      <sheetName val="Карз__5-10_млн_гача1"/>
      <sheetName val="Карз_10_млн_дан_юқори1"/>
      <sheetName val="Кўрик_3_ойдан_ортик1"/>
      <sheetName val="Тўлов_3_ойдан_ортик_1"/>
      <sheetName val="свыше_100тыс_долл_3"/>
      <sheetName val="Analysis_of_Interest2"/>
      <sheetName val="ж_а_м_и2"/>
      <sheetName val="Фориш_20032"/>
      <sheetName val="Импорт_2000-20022"/>
      <sheetName val="уюшмага10,09_холатига2"/>
      <sheetName val="Лист1_(2)2"/>
      <sheetName val="Карз__5-10_млн_гача2"/>
      <sheetName val="Карз_10_млн_дан_юқори2"/>
      <sheetName val="Кўрик_3_ойдан_ортик2"/>
      <sheetName val="Тўлов_3_ойдан_ортик_2"/>
      <sheetName val="Data_input"/>
      <sheetName val="План_пр-ва_1"/>
      <sheetName val="План_продаж_1"/>
      <sheetName val="2 илова"/>
      <sheetName val="Жиззах янги раз"/>
      <sheetName val="для сравнения ста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>
            <v>0</v>
          </cell>
        </row>
      </sheetData>
      <sheetData sheetId="32">
        <row r="1">
          <cell r="B1">
            <v>0</v>
          </cell>
        </row>
      </sheetData>
      <sheetData sheetId="33">
        <row r="1">
          <cell r="B1">
            <v>0</v>
          </cell>
        </row>
      </sheetData>
      <sheetData sheetId="34">
        <row r="1">
          <cell r="B1">
            <v>0</v>
          </cell>
        </row>
      </sheetData>
      <sheetData sheetId="35">
        <row r="1">
          <cell r="B1">
            <v>0</v>
          </cell>
        </row>
      </sheetData>
      <sheetData sheetId="36" refreshError="1"/>
      <sheetData sheetId="37"/>
      <sheetData sheetId="38"/>
      <sheetData sheetId="39"/>
      <sheetData sheetId="40">
        <row r="1">
          <cell r="B1">
            <v>0</v>
          </cell>
        </row>
      </sheetData>
      <sheetData sheetId="41">
        <row r="1">
          <cell r="B1">
            <v>0</v>
          </cell>
        </row>
      </sheetData>
      <sheetData sheetId="42">
        <row r="1">
          <cell r="B1">
            <v>0</v>
          </cell>
        </row>
      </sheetData>
      <sheetData sheetId="43">
        <row r="1">
          <cell r="B1">
            <v>0</v>
          </cell>
        </row>
      </sheetData>
      <sheetData sheetId="44">
        <row r="1">
          <cell r="B1">
            <v>0</v>
          </cell>
        </row>
      </sheetData>
      <sheetData sheetId="45">
        <row r="1">
          <cell r="B1">
            <v>0</v>
          </cell>
        </row>
      </sheetData>
      <sheetData sheetId="46">
        <row r="1">
          <cell r="B1">
            <v>0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>
        <row r="1">
          <cell r="B1">
            <v>0</v>
          </cell>
        </row>
      </sheetData>
      <sheetData sheetId="64">
        <row r="1">
          <cell r="B1">
            <v>0</v>
          </cell>
        </row>
      </sheetData>
      <sheetData sheetId="65">
        <row r="1">
          <cell r="B1">
            <v>0</v>
          </cell>
        </row>
      </sheetData>
      <sheetData sheetId="66">
        <row r="1">
          <cell r="B1">
            <v>0</v>
          </cell>
        </row>
      </sheetData>
      <sheetData sheetId="67">
        <row r="1">
          <cell r="B1">
            <v>0</v>
          </cell>
        </row>
      </sheetData>
      <sheetData sheetId="68">
        <row r="1">
          <cell r="B1">
            <v>0</v>
          </cell>
        </row>
      </sheetData>
      <sheetData sheetId="69">
        <row r="1">
          <cell r="B1">
            <v>0</v>
          </cell>
        </row>
      </sheetData>
      <sheetData sheetId="70">
        <row r="1">
          <cell r="B1">
            <v>0</v>
          </cell>
        </row>
      </sheetData>
      <sheetData sheetId="71">
        <row r="1">
          <cell r="B1">
            <v>0</v>
          </cell>
        </row>
      </sheetData>
      <sheetData sheetId="72">
        <row r="1">
          <cell r="B1">
            <v>0</v>
          </cell>
        </row>
      </sheetData>
      <sheetData sheetId="73">
        <row r="1">
          <cell r="B1">
            <v>0</v>
          </cell>
        </row>
      </sheetData>
      <sheetData sheetId="74">
        <row r="1">
          <cell r="B1">
            <v>0</v>
          </cell>
        </row>
      </sheetData>
      <sheetData sheetId="75">
        <row r="1">
          <cell r="B1">
            <v>0</v>
          </cell>
        </row>
      </sheetData>
      <sheetData sheetId="76">
        <row r="1">
          <cell r="B1">
            <v>0</v>
          </cell>
        </row>
      </sheetData>
      <sheetData sheetId="77" refreshError="1"/>
      <sheetData sheetId="78" refreshError="1"/>
      <sheetData sheetId="7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"/>
      <sheetName val="реестр"/>
      <sheetName val="данные"/>
      <sheetName val="программа"/>
      <sheetName val="Олувчи"/>
      <sheetName val="Платёжка"/>
      <sheetName val="Банклар"/>
      <sheetName val="Тўловчи"/>
      <sheetName val="Банк"/>
      <sheetName val="Жиззах янги раз"/>
      <sheetName val="сана"/>
      <sheetName val="277"/>
      <sheetName val="Analysis of Interest"/>
      <sheetName val="Tit"/>
      <sheetName val="Macro1"/>
      <sheetName val="06.01.2014"/>
      <sheetName val="Results"/>
      <sheetName val="Date"/>
      <sheetName val="ж а м и"/>
      <sheetName val="BAL"/>
      <sheetName val="январь ойи"/>
      <sheetName val="Фин.пок"/>
      <sheetName val="курс"/>
      <sheetName val="максади"/>
      <sheetName val="Худуд"/>
      <sheetName val="Жиззах_янги_раз"/>
      <sheetName val="Analysis_of_Interest"/>
      <sheetName val="06_01_2014"/>
      <sheetName val="ж_а_м_и"/>
      <sheetName val="табли 4 местний совет"/>
    </sheetNames>
    <sheetDataSet>
      <sheetData sheetId="0" refreshError="1">
        <row r="1">
          <cell r="D1">
            <v>2001</v>
          </cell>
          <cell r="E1">
            <v>4</v>
          </cell>
        </row>
        <row r="5">
          <cell r="A5" t="str">
            <v>максади</v>
          </cell>
          <cell r="B5" t="str">
            <v>(Все)</v>
          </cell>
        </row>
        <row r="6">
          <cell r="A6" t="str">
            <v xml:space="preserve">№ </v>
          </cell>
          <cell r="B6" t="str">
            <v>(Все)</v>
          </cell>
        </row>
        <row r="7">
          <cell r="A7" t="str">
            <v>с/счёт</v>
          </cell>
          <cell r="B7" t="str">
            <v>(Все)</v>
          </cell>
        </row>
        <row r="9">
          <cell r="A9" t="str">
            <v>оборот</v>
          </cell>
        </row>
        <row r="10">
          <cell r="A10" t="str">
            <v>операция</v>
          </cell>
          <cell r="B10" t="str">
            <v>Пор№</v>
          </cell>
        </row>
        <row r="11">
          <cell r="A11" t="str">
            <v>кирим</v>
          </cell>
          <cell r="B11">
            <v>0</v>
          </cell>
        </row>
        <row r="12">
          <cell r="A12" t="str">
            <v>кирим Итог</v>
          </cell>
        </row>
        <row r="13">
          <cell r="A13" t="str">
            <v>чиким</v>
          </cell>
          <cell r="B13">
            <v>201</v>
          </cell>
        </row>
        <row r="14">
          <cell r="B14">
            <v>202</v>
          </cell>
        </row>
        <row r="15">
          <cell r="B15">
            <v>203</v>
          </cell>
        </row>
        <row r="16">
          <cell r="B16">
            <v>204</v>
          </cell>
        </row>
        <row r="17">
          <cell r="B17">
            <v>205</v>
          </cell>
        </row>
        <row r="18">
          <cell r="B18">
            <v>206</v>
          </cell>
        </row>
        <row r="19">
          <cell r="B19">
            <v>207</v>
          </cell>
        </row>
        <row r="20">
          <cell r="B20">
            <v>208</v>
          </cell>
        </row>
        <row r="21">
          <cell r="B21">
            <v>209</v>
          </cell>
        </row>
        <row r="22">
          <cell r="B22">
            <v>210</v>
          </cell>
        </row>
        <row r="23">
          <cell r="B23">
            <v>211</v>
          </cell>
        </row>
        <row r="24">
          <cell r="B24">
            <v>212</v>
          </cell>
        </row>
        <row r="25">
          <cell r="B25">
            <v>213</v>
          </cell>
        </row>
        <row r="26">
          <cell r="B26">
            <v>214</v>
          </cell>
        </row>
        <row r="27">
          <cell r="B27">
            <v>215</v>
          </cell>
        </row>
        <row r="28">
          <cell r="B28">
            <v>216</v>
          </cell>
        </row>
        <row r="29">
          <cell r="B29">
            <v>217</v>
          </cell>
        </row>
        <row r="30">
          <cell r="B30">
            <v>218</v>
          </cell>
        </row>
        <row r="31">
          <cell r="B31">
            <v>219</v>
          </cell>
        </row>
        <row r="32">
          <cell r="B32">
            <v>220</v>
          </cell>
        </row>
        <row r="33">
          <cell r="B33">
            <v>221</v>
          </cell>
        </row>
        <row r="34">
          <cell r="B34">
            <v>222</v>
          </cell>
        </row>
        <row r="35">
          <cell r="B35">
            <v>223</v>
          </cell>
        </row>
        <row r="36">
          <cell r="B36">
            <v>224</v>
          </cell>
        </row>
        <row r="37">
          <cell r="B37">
            <v>225</v>
          </cell>
        </row>
        <row r="38">
          <cell r="B38">
            <v>226</v>
          </cell>
        </row>
        <row r="39">
          <cell r="B39">
            <v>227</v>
          </cell>
        </row>
        <row r="40">
          <cell r="B40">
            <v>228</v>
          </cell>
        </row>
        <row r="41">
          <cell r="B41">
            <v>229</v>
          </cell>
        </row>
        <row r="42">
          <cell r="B42">
            <v>230</v>
          </cell>
        </row>
        <row r="43">
          <cell r="B43">
            <v>231</v>
          </cell>
        </row>
        <row r="44">
          <cell r="B44">
            <v>232</v>
          </cell>
        </row>
        <row r="45">
          <cell r="B45">
            <v>233</v>
          </cell>
        </row>
        <row r="46">
          <cell r="B46">
            <v>234</v>
          </cell>
        </row>
        <row r="47">
          <cell r="B47">
            <v>235</v>
          </cell>
        </row>
        <row r="48">
          <cell r="B48">
            <v>236</v>
          </cell>
        </row>
        <row r="49">
          <cell r="B49">
            <v>237</v>
          </cell>
        </row>
        <row r="50">
          <cell r="B50">
            <v>238</v>
          </cell>
        </row>
        <row r="51">
          <cell r="B51">
            <v>239</v>
          </cell>
        </row>
        <row r="52">
          <cell r="B52">
            <v>240</v>
          </cell>
        </row>
        <row r="53">
          <cell r="B53">
            <v>241</v>
          </cell>
        </row>
        <row r="54">
          <cell r="B54">
            <v>242</v>
          </cell>
        </row>
        <row r="55">
          <cell r="B55">
            <v>243</v>
          </cell>
        </row>
        <row r="56">
          <cell r="B56">
            <v>244</v>
          </cell>
        </row>
        <row r="57">
          <cell r="B57">
            <v>245</v>
          </cell>
        </row>
        <row r="58">
          <cell r="B58">
            <v>246</v>
          </cell>
        </row>
        <row r="59">
          <cell r="B59">
            <v>247</v>
          </cell>
        </row>
        <row r="60">
          <cell r="B60">
            <v>248</v>
          </cell>
        </row>
        <row r="61">
          <cell r="B61">
            <v>249</v>
          </cell>
        </row>
        <row r="62">
          <cell r="B62">
            <v>250</v>
          </cell>
        </row>
        <row r="63">
          <cell r="B63">
            <v>251</v>
          </cell>
        </row>
        <row r="64">
          <cell r="B64">
            <v>252</v>
          </cell>
        </row>
        <row r="65">
          <cell r="B65">
            <v>253</v>
          </cell>
        </row>
        <row r="66">
          <cell r="B66">
            <v>254</v>
          </cell>
        </row>
        <row r="67">
          <cell r="B67">
            <v>255</v>
          </cell>
        </row>
        <row r="68">
          <cell r="B68">
            <v>256</v>
          </cell>
        </row>
        <row r="69">
          <cell r="B69">
            <v>257</v>
          </cell>
        </row>
        <row r="70">
          <cell r="B70">
            <v>258</v>
          </cell>
        </row>
        <row r="71">
          <cell r="B71">
            <v>259</v>
          </cell>
        </row>
        <row r="72">
          <cell r="B72">
            <v>260</v>
          </cell>
        </row>
        <row r="73">
          <cell r="B73">
            <v>261</v>
          </cell>
        </row>
        <row r="74">
          <cell r="B74">
            <v>262</v>
          </cell>
        </row>
        <row r="75">
          <cell r="B75">
            <v>263</v>
          </cell>
        </row>
        <row r="76">
          <cell r="B76">
            <v>264</v>
          </cell>
        </row>
        <row r="77">
          <cell r="B77">
            <v>265</v>
          </cell>
        </row>
        <row r="78">
          <cell r="B78">
            <v>266</v>
          </cell>
        </row>
        <row r="79">
          <cell r="B79">
            <v>267</v>
          </cell>
        </row>
        <row r="80">
          <cell r="B80">
            <v>268</v>
          </cell>
        </row>
        <row r="81">
          <cell r="B81">
            <v>269</v>
          </cell>
        </row>
        <row r="82">
          <cell r="B82">
            <v>270</v>
          </cell>
        </row>
        <row r="83">
          <cell r="B83">
            <v>271</v>
          </cell>
        </row>
        <row r="84">
          <cell r="B84">
            <v>272</v>
          </cell>
        </row>
        <row r="85">
          <cell r="B85">
            <v>273</v>
          </cell>
        </row>
        <row r="86">
          <cell r="B86">
            <v>274</v>
          </cell>
        </row>
        <row r="87">
          <cell r="B87">
            <v>275</v>
          </cell>
        </row>
        <row r="88">
          <cell r="B88">
            <v>276</v>
          </cell>
        </row>
        <row r="89">
          <cell r="B89">
            <v>277</v>
          </cell>
        </row>
        <row r="90">
          <cell r="B90">
            <v>278</v>
          </cell>
        </row>
        <row r="91">
          <cell r="B91">
            <v>279</v>
          </cell>
        </row>
        <row r="92">
          <cell r="B92">
            <v>280</v>
          </cell>
        </row>
        <row r="93">
          <cell r="B93">
            <v>281</v>
          </cell>
        </row>
        <row r="94">
          <cell r="B94">
            <v>282</v>
          </cell>
        </row>
        <row r="95">
          <cell r="B95">
            <v>283</v>
          </cell>
        </row>
        <row r="96">
          <cell r="B96">
            <v>284</v>
          </cell>
        </row>
        <row r="97">
          <cell r="B97">
            <v>285</v>
          </cell>
        </row>
        <row r="98">
          <cell r="B98">
            <v>286</v>
          </cell>
        </row>
        <row r="99">
          <cell r="B99">
            <v>287</v>
          </cell>
        </row>
        <row r="100">
          <cell r="B100">
            <v>288</v>
          </cell>
        </row>
        <row r="101">
          <cell r="B101">
            <v>289</v>
          </cell>
        </row>
        <row r="102">
          <cell r="B102">
            <v>290</v>
          </cell>
        </row>
        <row r="103">
          <cell r="B103">
            <v>291</v>
          </cell>
        </row>
        <row r="104">
          <cell r="B104">
            <v>292</v>
          </cell>
        </row>
        <row r="105">
          <cell r="B105">
            <v>293</v>
          </cell>
        </row>
        <row r="106">
          <cell r="B106">
            <v>294</v>
          </cell>
        </row>
        <row r="107">
          <cell r="B107">
            <v>295</v>
          </cell>
        </row>
        <row r="108">
          <cell r="B108">
            <v>296</v>
          </cell>
        </row>
        <row r="109">
          <cell r="B109">
            <v>297</v>
          </cell>
        </row>
        <row r="110">
          <cell r="B110">
            <v>298</v>
          </cell>
        </row>
        <row r="111">
          <cell r="B111">
            <v>299</v>
          </cell>
        </row>
        <row r="112">
          <cell r="B112">
            <v>300</v>
          </cell>
        </row>
        <row r="113">
          <cell r="B113">
            <v>301</v>
          </cell>
        </row>
        <row r="114">
          <cell r="B114">
            <v>302</v>
          </cell>
        </row>
        <row r="115">
          <cell r="B115">
            <v>303</v>
          </cell>
        </row>
        <row r="116">
          <cell r="B116">
            <v>304</v>
          </cell>
        </row>
        <row r="117">
          <cell r="B117">
            <v>305</v>
          </cell>
        </row>
        <row r="118">
          <cell r="B118">
            <v>306</v>
          </cell>
        </row>
        <row r="119">
          <cell r="B119">
            <v>307</v>
          </cell>
        </row>
        <row r="120">
          <cell r="B120">
            <v>308</v>
          </cell>
        </row>
        <row r="121">
          <cell r="B121">
            <v>309</v>
          </cell>
        </row>
        <row r="122">
          <cell r="B122">
            <v>310</v>
          </cell>
        </row>
        <row r="123">
          <cell r="B123">
            <v>311</v>
          </cell>
        </row>
        <row r="124">
          <cell r="B124">
            <v>312</v>
          </cell>
        </row>
        <row r="125">
          <cell r="B125">
            <v>313</v>
          </cell>
        </row>
        <row r="126">
          <cell r="B126">
            <v>314</v>
          </cell>
        </row>
        <row r="127">
          <cell r="B127">
            <v>315</v>
          </cell>
        </row>
        <row r="128">
          <cell r="B128">
            <v>316</v>
          </cell>
        </row>
        <row r="129">
          <cell r="B129">
            <v>317</v>
          </cell>
        </row>
        <row r="130">
          <cell r="B130">
            <v>318</v>
          </cell>
        </row>
        <row r="131">
          <cell r="B131">
            <v>319</v>
          </cell>
        </row>
        <row r="132">
          <cell r="B132">
            <v>320</v>
          </cell>
        </row>
        <row r="133">
          <cell r="B133">
            <v>321</v>
          </cell>
        </row>
        <row r="134">
          <cell r="B134">
            <v>322</v>
          </cell>
        </row>
        <row r="135">
          <cell r="B135">
            <v>323</v>
          </cell>
        </row>
        <row r="136">
          <cell r="B136">
            <v>324</v>
          </cell>
        </row>
        <row r="137">
          <cell r="B137">
            <v>325</v>
          </cell>
        </row>
        <row r="138">
          <cell r="B138">
            <v>326</v>
          </cell>
        </row>
        <row r="139">
          <cell r="B139">
            <v>327</v>
          </cell>
        </row>
        <row r="140">
          <cell r="B140">
            <v>328</v>
          </cell>
        </row>
        <row r="141">
          <cell r="B141">
            <v>329</v>
          </cell>
        </row>
        <row r="142">
          <cell r="B142">
            <v>330</v>
          </cell>
        </row>
        <row r="143">
          <cell r="B143">
            <v>331</v>
          </cell>
        </row>
        <row r="144">
          <cell r="B144">
            <v>332</v>
          </cell>
        </row>
        <row r="145">
          <cell r="B145">
            <v>333</v>
          </cell>
        </row>
        <row r="146">
          <cell r="B146">
            <v>334</v>
          </cell>
        </row>
        <row r="147">
          <cell r="B147">
            <v>335</v>
          </cell>
        </row>
        <row r="148">
          <cell r="B148">
            <v>336</v>
          </cell>
        </row>
        <row r="149">
          <cell r="B149">
            <v>337</v>
          </cell>
        </row>
        <row r="150">
          <cell r="B150">
            <v>338</v>
          </cell>
        </row>
        <row r="151">
          <cell r="B151">
            <v>339</v>
          </cell>
        </row>
        <row r="152">
          <cell r="B152">
            <v>340</v>
          </cell>
        </row>
        <row r="153">
          <cell r="B153">
            <v>341</v>
          </cell>
        </row>
        <row r="154">
          <cell r="B154">
            <v>342</v>
          </cell>
        </row>
        <row r="155">
          <cell r="B155">
            <v>343</v>
          </cell>
        </row>
        <row r="156">
          <cell r="B156">
            <v>344</v>
          </cell>
        </row>
        <row r="157">
          <cell r="B157">
            <v>345</v>
          </cell>
        </row>
        <row r="158">
          <cell r="B158">
            <v>346</v>
          </cell>
        </row>
        <row r="159">
          <cell r="B159">
            <v>347</v>
          </cell>
        </row>
        <row r="160">
          <cell r="B160">
            <v>348</v>
          </cell>
        </row>
        <row r="161">
          <cell r="B161">
            <v>349</v>
          </cell>
        </row>
        <row r="162">
          <cell r="B162">
            <v>350</v>
          </cell>
        </row>
        <row r="163">
          <cell r="B163">
            <v>351</v>
          </cell>
        </row>
        <row r="164">
          <cell r="B164">
            <v>352</v>
          </cell>
        </row>
        <row r="165">
          <cell r="B165">
            <v>353</v>
          </cell>
        </row>
        <row r="166">
          <cell r="B166">
            <v>354</v>
          </cell>
        </row>
        <row r="167">
          <cell r="B167">
            <v>355</v>
          </cell>
        </row>
        <row r="168">
          <cell r="B168">
            <v>356</v>
          </cell>
        </row>
        <row r="169">
          <cell r="B169">
            <v>357</v>
          </cell>
        </row>
        <row r="170">
          <cell r="B170">
            <v>358</v>
          </cell>
        </row>
        <row r="171">
          <cell r="B171">
            <v>359</v>
          </cell>
        </row>
        <row r="172">
          <cell r="B172">
            <v>360</v>
          </cell>
        </row>
        <row r="173">
          <cell r="B173">
            <v>361</v>
          </cell>
        </row>
        <row r="174">
          <cell r="B174">
            <v>362</v>
          </cell>
        </row>
        <row r="175">
          <cell r="B175">
            <v>363</v>
          </cell>
        </row>
        <row r="176">
          <cell r="B176">
            <v>364</v>
          </cell>
        </row>
        <row r="177">
          <cell r="B177">
            <v>365</v>
          </cell>
        </row>
        <row r="178">
          <cell r="B178">
            <v>366</v>
          </cell>
        </row>
        <row r="179">
          <cell r="B179">
            <v>367</v>
          </cell>
        </row>
        <row r="180">
          <cell r="B180">
            <v>368</v>
          </cell>
        </row>
        <row r="181">
          <cell r="B181">
            <v>369</v>
          </cell>
        </row>
        <row r="182">
          <cell r="B182">
            <v>370</v>
          </cell>
        </row>
        <row r="183">
          <cell r="B183">
            <v>371</v>
          </cell>
        </row>
        <row r="184">
          <cell r="B184">
            <v>372</v>
          </cell>
        </row>
        <row r="185">
          <cell r="B185">
            <v>373</v>
          </cell>
        </row>
        <row r="186">
          <cell r="B186">
            <v>374</v>
          </cell>
        </row>
        <row r="187">
          <cell r="B187">
            <v>376</v>
          </cell>
        </row>
        <row r="188">
          <cell r="B188">
            <v>377</v>
          </cell>
        </row>
        <row r="189">
          <cell r="B189">
            <v>378</v>
          </cell>
        </row>
        <row r="190">
          <cell r="B190">
            <v>379</v>
          </cell>
        </row>
        <row r="191">
          <cell r="B191">
            <v>380</v>
          </cell>
        </row>
        <row r="192">
          <cell r="B192">
            <v>381</v>
          </cell>
        </row>
        <row r="193">
          <cell r="B193">
            <v>382</v>
          </cell>
        </row>
        <row r="194">
          <cell r="B194">
            <v>383</v>
          </cell>
        </row>
        <row r="195">
          <cell r="B195">
            <v>384</v>
          </cell>
        </row>
        <row r="196">
          <cell r="B196">
            <v>385</v>
          </cell>
        </row>
        <row r="197">
          <cell r="B197">
            <v>386</v>
          </cell>
        </row>
        <row r="198">
          <cell r="B198">
            <v>387</v>
          </cell>
        </row>
        <row r="199">
          <cell r="B199">
            <v>388</v>
          </cell>
        </row>
        <row r="200">
          <cell r="B200">
            <v>389</v>
          </cell>
        </row>
        <row r="201">
          <cell r="B201">
            <v>390</v>
          </cell>
        </row>
        <row r="202">
          <cell r="B202">
            <v>391</v>
          </cell>
        </row>
        <row r="203">
          <cell r="B203">
            <v>392</v>
          </cell>
        </row>
        <row r="204">
          <cell r="B204">
            <v>393</v>
          </cell>
        </row>
        <row r="205">
          <cell r="B205">
            <v>394</v>
          </cell>
        </row>
        <row r="206">
          <cell r="B206">
            <v>395</v>
          </cell>
        </row>
        <row r="207">
          <cell r="B207">
            <v>396</v>
          </cell>
        </row>
        <row r="208">
          <cell r="B208">
            <v>397</v>
          </cell>
        </row>
        <row r="209">
          <cell r="B209">
            <v>398</v>
          </cell>
        </row>
        <row r="210">
          <cell r="B210">
            <v>399</v>
          </cell>
        </row>
        <row r="211">
          <cell r="B211">
            <v>400</v>
          </cell>
        </row>
        <row r="212">
          <cell r="B212">
            <v>401</v>
          </cell>
        </row>
        <row r="213">
          <cell r="B213">
            <v>402</v>
          </cell>
        </row>
        <row r="214">
          <cell r="B214">
            <v>403</v>
          </cell>
        </row>
        <row r="215">
          <cell r="B215">
            <v>404</v>
          </cell>
        </row>
        <row r="216">
          <cell r="B216">
            <v>405</v>
          </cell>
        </row>
        <row r="217">
          <cell r="B217">
            <v>406</v>
          </cell>
        </row>
        <row r="218">
          <cell r="B218">
            <v>407</v>
          </cell>
        </row>
        <row r="219">
          <cell r="B219">
            <v>408</v>
          </cell>
        </row>
        <row r="220">
          <cell r="B220">
            <v>409</v>
          </cell>
        </row>
        <row r="221">
          <cell r="B221">
            <v>410</v>
          </cell>
        </row>
        <row r="222">
          <cell r="B222">
            <v>411</v>
          </cell>
        </row>
        <row r="223">
          <cell r="B223">
            <v>412</v>
          </cell>
        </row>
        <row r="224">
          <cell r="B224">
            <v>413</v>
          </cell>
        </row>
        <row r="225">
          <cell r="B225">
            <v>414</v>
          </cell>
        </row>
        <row r="226">
          <cell r="B226">
            <v>415</v>
          </cell>
        </row>
        <row r="227">
          <cell r="B227">
            <v>416</v>
          </cell>
        </row>
        <row r="228">
          <cell r="B228">
            <v>417</v>
          </cell>
        </row>
        <row r="229">
          <cell r="B229">
            <v>418</v>
          </cell>
        </row>
        <row r="230">
          <cell r="B230">
            <v>419</v>
          </cell>
        </row>
        <row r="231">
          <cell r="B231">
            <v>420</v>
          </cell>
        </row>
        <row r="232">
          <cell r="B232">
            <v>421</v>
          </cell>
        </row>
        <row r="233">
          <cell r="B233">
            <v>422</v>
          </cell>
        </row>
        <row r="234">
          <cell r="B234">
            <v>423</v>
          </cell>
        </row>
        <row r="235">
          <cell r="B235">
            <v>424</v>
          </cell>
        </row>
        <row r="236">
          <cell r="B236">
            <v>425</v>
          </cell>
        </row>
        <row r="237">
          <cell r="B237">
            <v>426</v>
          </cell>
        </row>
        <row r="238">
          <cell r="B238">
            <v>427</v>
          </cell>
        </row>
        <row r="239">
          <cell r="B239">
            <v>428</v>
          </cell>
        </row>
        <row r="240">
          <cell r="B240">
            <v>429</v>
          </cell>
        </row>
        <row r="241">
          <cell r="B241">
            <v>430</v>
          </cell>
        </row>
        <row r="242">
          <cell r="B242">
            <v>431</v>
          </cell>
        </row>
        <row r="243">
          <cell r="B243">
            <v>432</v>
          </cell>
        </row>
        <row r="244">
          <cell r="B244">
            <v>433</v>
          </cell>
        </row>
        <row r="245">
          <cell r="B245">
            <v>434</v>
          </cell>
        </row>
        <row r="246">
          <cell r="B246">
            <v>435</v>
          </cell>
        </row>
        <row r="247">
          <cell r="B247">
            <v>436</v>
          </cell>
        </row>
        <row r="248">
          <cell r="B248">
            <v>437</v>
          </cell>
        </row>
        <row r="249">
          <cell r="B249">
            <v>438</v>
          </cell>
        </row>
        <row r="250">
          <cell r="B250">
            <v>439</v>
          </cell>
        </row>
        <row r="251">
          <cell r="B251">
            <v>440</v>
          </cell>
        </row>
        <row r="252">
          <cell r="B252">
            <v>441</v>
          </cell>
        </row>
        <row r="253">
          <cell r="B253">
            <v>442</v>
          </cell>
        </row>
        <row r="254">
          <cell r="B254">
            <v>443</v>
          </cell>
        </row>
        <row r="255">
          <cell r="B255">
            <v>444</v>
          </cell>
        </row>
        <row r="256">
          <cell r="B256">
            <v>445</v>
          </cell>
        </row>
        <row r="257">
          <cell r="B257">
            <v>446</v>
          </cell>
        </row>
        <row r="258">
          <cell r="B258">
            <v>447</v>
          </cell>
        </row>
        <row r="259">
          <cell r="B259">
            <v>448</v>
          </cell>
        </row>
        <row r="260">
          <cell r="B260">
            <v>449</v>
          </cell>
        </row>
        <row r="261">
          <cell r="B261">
            <v>450</v>
          </cell>
        </row>
        <row r="262">
          <cell r="B262">
            <v>451</v>
          </cell>
        </row>
        <row r="263">
          <cell r="B263">
            <v>452</v>
          </cell>
        </row>
        <row r="264">
          <cell r="B264">
            <v>453</v>
          </cell>
        </row>
        <row r="265">
          <cell r="B265">
            <v>454</v>
          </cell>
        </row>
        <row r="266">
          <cell r="B266">
            <v>455</v>
          </cell>
        </row>
        <row r="267">
          <cell r="B267">
            <v>456</v>
          </cell>
        </row>
        <row r="268">
          <cell r="B268">
            <v>457</v>
          </cell>
        </row>
        <row r="269">
          <cell r="B269">
            <v>458</v>
          </cell>
        </row>
        <row r="270">
          <cell r="B270">
            <v>459</v>
          </cell>
        </row>
        <row r="271">
          <cell r="B271">
            <v>460</v>
          </cell>
        </row>
        <row r="272">
          <cell r="B272">
            <v>461</v>
          </cell>
        </row>
        <row r="273">
          <cell r="B273">
            <v>462</v>
          </cell>
        </row>
        <row r="274">
          <cell r="B274">
            <v>463</v>
          </cell>
        </row>
        <row r="275">
          <cell r="B275">
            <v>464</v>
          </cell>
        </row>
        <row r="276">
          <cell r="B276">
            <v>465</v>
          </cell>
        </row>
        <row r="277">
          <cell r="B277">
            <v>466</v>
          </cell>
        </row>
        <row r="278">
          <cell r="B278">
            <v>467</v>
          </cell>
        </row>
        <row r="279">
          <cell r="B279">
            <v>468</v>
          </cell>
        </row>
        <row r="280">
          <cell r="B280">
            <v>469</v>
          </cell>
        </row>
        <row r="281">
          <cell r="B281">
            <v>470</v>
          </cell>
        </row>
        <row r="282">
          <cell r="B282">
            <v>471</v>
          </cell>
        </row>
        <row r="283">
          <cell r="B283">
            <v>472</v>
          </cell>
        </row>
        <row r="284">
          <cell r="B284">
            <v>473</v>
          </cell>
        </row>
        <row r="285">
          <cell r="B285">
            <v>474</v>
          </cell>
        </row>
        <row r="286">
          <cell r="B286">
            <v>475</v>
          </cell>
        </row>
        <row r="287">
          <cell r="B287">
            <v>476</v>
          </cell>
        </row>
        <row r="288">
          <cell r="B288">
            <v>477</v>
          </cell>
        </row>
        <row r="289">
          <cell r="B289">
            <v>478</v>
          </cell>
        </row>
        <row r="290">
          <cell r="B290">
            <v>479</v>
          </cell>
        </row>
        <row r="291">
          <cell r="B291">
            <v>480</v>
          </cell>
        </row>
        <row r="292">
          <cell r="B292">
            <v>481</v>
          </cell>
        </row>
        <row r="293">
          <cell r="B293">
            <v>482</v>
          </cell>
        </row>
        <row r="294">
          <cell r="B294">
            <v>483</v>
          </cell>
        </row>
        <row r="295">
          <cell r="B295">
            <v>484</v>
          </cell>
        </row>
        <row r="296">
          <cell r="B296">
            <v>485</v>
          </cell>
        </row>
        <row r="297">
          <cell r="B297">
            <v>486</v>
          </cell>
        </row>
        <row r="298">
          <cell r="B298">
            <v>487</v>
          </cell>
        </row>
        <row r="299">
          <cell r="B299">
            <v>488</v>
          </cell>
        </row>
        <row r="300">
          <cell r="B300">
            <v>489</v>
          </cell>
        </row>
        <row r="301">
          <cell r="B301">
            <v>490</v>
          </cell>
        </row>
        <row r="302">
          <cell r="B302">
            <v>491</v>
          </cell>
        </row>
        <row r="303">
          <cell r="B303">
            <v>492</v>
          </cell>
        </row>
        <row r="304">
          <cell r="B304">
            <v>493</v>
          </cell>
        </row>
        <row r="305">
          <cell r="B305">
            <v>494</v>
          </cell>
        </row>
        <row r="306">
          <cell r="B306">
            <v>495</v>
          </cell>
        </row>
        <row r="307">
          <cell r="B307">
            <v>496</v>
          </cell>
        </row>
        <row r="308">
          <cell r="B308">
            <v>497</v>
          </cell>
        </row>
        <row r="309">
          <cell r="B309">
            <v>498</v>
          </cell>
        </row>
        <row r="310">
          <cell r="B310">
            <v>499</v>
          </cell>
        </row>
        <row r="311">
          <cell r="B311">
            <v>500</v>
          </cell>
        </row>
        <row r="312">
          <cell r="B312">
            <v>501</v>
          </cell>
        </row>
        <row r="313">
          <cell r="B313">
            <v>502</v>
          </cell>
        </row>
        <row r="314">
          <cell r="B314">
            <v>503</v>
          </cell>
        </row>
        <row r="315">
          <cell r="B315">
            <v>504</v>
          </cell>
        </row>
        <row r="316">
          <cell r="B316">
            <v>505</v>
          </cell>
        </row>
        <row r="317">
          <cell r="B317">
            <v>506</v>
          </cell>
        </row>
        <row r="318">
          <cell r="B318">
            <v>507</v>
          </cell>
        </row>
        <row r="319">
          <cell r="B319">
            <v>508</v>
          </cell>
        </row>
        <row r="320">
          <cell r="B320">
            <v>509</v>
          </cell>
        </row>
        <row r="321">
          <cell r="B321">
            <v>510</v>
          </cell>
        </row>
        <row r="322">
          <cell r="B322">
            <v>511</v>
          </cell>
        </row>
        <row r="323">
          <cell r="B323">
            <v>512</v>
          </cell>
        </row>
        <row r="324">
          <cell r="B324">
            <v>513</v>
          </cell>
        </row>
        <row r="325">
          <cell r="B325">
            <v>514</v>
          </cell>
        </row>
        <row r="326">
          <cell r="B326">
            <v>515</v>
          </cell>
        </row>
        <row r="327">
          <cell r="B327">
            <v>516</v>
          </cell>
        </row>
        <row r="328">
          <cell r="B328">
            <v>517</v>
          </cell>
        </row>
        <row r="329">
          <cell r="B329">
            <v>518</v>
          </cell>
        </row>
        <row r="330">
          <cell r="B330">
            <v>519</v>
          </cell>
        </row>
        <row r="331">
          <cell r="B331">
            <v>520</v>
          </cell>
        </row>
        <row r="332">
          <cell r="B332">
            <v>521</v>
          </cell>
        </row>
        <row r="333">
          <cell r="B333">
            <v>522</v>
          </cell>
        </row>
        <row r="334">
          <cell r="B334">
            <v>523</v>
          </cell>
        </row>
        <row r="335">
          <cell r="B335">
            <v>524</v>
          </cell>
        </row>
        <row r="336">
          <cell r="B336">
            <v>525</v>
          </cell>
        </row>
        <row r="337">
          <cell r="B337">
            <v>526</v>
          </cell>
        </row>
        <row r="338">
          <cell r="B338">
            <v>527</v>
          </cell>
        </row>
        <row r="339">
          <cell r="B339">
            <v>528</v>
          </cell>
        </row>
        <row r="340">
          <cell r="B340">
            <v>529</v>
          </cell>
        </row>
        <row r="341">
          <cell r="B341">
            <v>530</v>
          </cell>
        </row>
        <row r="342">
          <cell r="B342">
            <v>531</v>
          </cell>
        </row>
        <row r="343">
          <cell r="B343">
            <v>532</v>
          </cell>
        </row>
        <row r="344">
          <cell r="B344">
            <v>533</v>
          </cell>
        </row>
        <row r="345">
          <cell r="B345">
            <v>534</v>
          </cell>
        </row>
        <row r="346">
          <cell r="B346">
            <v>535</v>
          </cell>
        </row>
        <row r="347">
          <cell r="B347">
            <v>536</v>
          </cell>
        </row>
        <row r="348">
          <cell r="B348">
            <v>537</v>
          </cell>
        </row>
        <row r="349">
          <cell r="B349">
            <v>538</v>
          </cell>
        </row>
        <row r="350">
          <cell r="B350">
            <v>539</v>
          </cell>
        </row>
        <row r="351">
          <cell r="B351">
            <v>540</v>
          </cell>
        </row>
        <row r="352">
          <cell r="B352">
            <v>108</v>
          </cell>
        </row>
        <row r="353">
          <cell r="B353">
            <v>109</v>
          </cell>
        </row>
        <row r="354">
          <cell r="B354">
            <v>110</v>
          </cell>
        </row>
        <row r="355">
          <cell r="B355">
            <v>129</v>
          </cell>
        </row>
        <row r="356">
          <cell r="B356">
            <v>130</v>
          </cell>
        </row>
        <row r="357">
          <cell r="B357">
            <v>131</v>
          </cell>
        </row>
        <row r="358">
          <cell r="B358">
            <v>132</v>
          </cell>
        </row>
        <row r="359">
          <cell r="B359">
            <v>133</v>
          </cell>
        </row>
        <row r="360">
          <cell r="B360">
            <v>134</v>
          </cell>
        </row>
        <row r="361">
          <cell r="B361">
            <v>135</v>
          </cell>
        </row>
        <row r="362">
          <cell r="B362">
            <v>136</v>
          </cell>
        </row>
        <row r="363">
          <cell r="B363">
            <v>137</v>
          </cell>
        </row>
        <row r="364">
          <cell r="B364">
            <v>138</v>
          </cell>
        </row>
        <row r="365">
          <cell r="B365">
            <v>139</v>
          </cell>
        </row>
        <row r="366">
          <cell r="B366">
            <v>140</v>
          </cell>
        </row>
        <row r="367">
          <cell r="B367">
            <v>141</v>
          </cell>
        </row>
        <row r="368">
          <cell r="B368">
            <v>142</v>
          </cell>
        </row>
        <row r="369">
          <cell r="B369">
            <v>143</v>
          </cell>
        </row>
        <row r="370">
          <cell r="B370">
            <v>144</v>
          </cell>
        </row>
        <row r="371">
          <cell r="B371">
            <v>145</v>
          </cell>
        </row>
        <row r="372">
          <cell r="B372">
            <v>146</v>
          </cell>
        </row>
        <row r="373">
          <cell r="B373">
            <v>4886</v>
          </cell>
        </row>
        <row r="374">
          <cell r="B374">
            <v>4921</v>
          </cell>
        </row>
        <row r="375">
          <cell r="B375">
            <v>4910</v>
          </cell>
        </row>
        <row r="376">
          <cell r="B376">
            <v>4836</v>
          </cell>
        </row>
        <row r="377">
          <cell r="B377">
            <v>4830</v>
          </cell>
        </row>
        <row r="378">
          <cell r="B378">
            <v>4915</v>
          </cell>
        </row>
        <row r="379">
          <cell r="B379">
            <v>4809</v>
          </cell>
        </row>
        <row r="380">
          <cell r="B380">
            <v>4806</v>
          </cell>
        </row>
        <row r="381">
          <cell r="B381">
            <v>4872</v>
          </cell>
        </row>
        <row r="382">
          <cell r="B382">
            <v>4801</v>
          </cell>
        </row>
        <row r="383">
          <cell r="B383">
            <v>4897</v>
          </cell>
        </row>
        <row r="384">
          <cell r="B384">
            <v>4817</v>
          </cell>
        </row>
        <row r="385">
          <cell r="B385">
            <v>4919</v>
          </cell>
        </row>
        <row r="386">
          <cell r="B386">
            <v>4924</v>
          </cell>
        </row>
        <row r="387">
          <cell r="B387">
            <v>4927</v>
          </cell>
        </row>
        <row r="388">
          <cell r="B388">
            <v>6889</v>
          </cell>
        </row>
        <row r="389">
          <cell r="B389">
            <v>6879</v>
          </cell>
        </row>
        <row r="390">
          <cell r="B390">
            <v>6895</v>
          </cell>
        </row>
        <row r="391">
          <cell r="B391">
            <v>6897</v>
          </cell>
        </row>
        <row r="392">
          <cell r="B392">
            <v>6944</v>
          </cell>
        </row>
        <row r="393">
          <cell r="B393">
            <v>7028</v>
          </cell>
        </row>
        <row r="394">
          <cell r="B394">
            <v>6923</v>
          </cell>
        </row>
        <row r="395">
          <cell r="B395">
            <v>6933</v>
          </cell>
        </row>
        <row r="396">
          <cell r="B396">
            <v>6940</v>
          </cell>
        </row>
        <row r="397">
          <cell r="B397">
            <v>6949</v>
          </cell>
        </row>
        <row r="398">
          <cell r="B398">
            <v>6952</v>
          </cell>
        </row>
        <row r="399">
          <cell r="B399">
            <v>541</v>
          </cell>
        </row>
        <row r="400">
          <cell r="B400">
            <v>542</v>
          </cell>
        </row>
        <row r="401">
          <cell r="B401">
            <v>543</v>
          </cell>
        </row>
        <row r="402">
          <cell r="B402">
            <v>544</v>
          </cell>
        </row>
        <row r="403">
          <cell r="B403">
            <v>545</v>
          </cell>
        </row>
        <row r="404">
          <cell r="B404">
            <v>546</v>
          </cell>
        </row>
        <row r="405">
          <cell r="B405">
            <v>547</v>
          </cell>
        </row>
        <row r="406">
          <cell r="B406">
            <v>548</v>
          </cell>
        </row>
        <row r="407">
          <cell r="B407">
            <v>549</v>
          </cell>
        </row>
        <row r="408">
          <cell r="B408">
            <v>550</v>
          </cell>
        </row>
        <row r="409">
          <cell r="B409">
            <v>551</v>
          </cell>
        </row>
        <row r="410">
          <cell r="B410">
            <v>552</v>
          </cell>
        </row>
        <row r="411">
          <cell r="B411">
            <v>553</v>
          </cell>
        </row>
        <row r="412">
          <cell r="B412">
            <v>554</v>
          </cell>
        </row>
        <row r="413">
          <cell r="B413">
            <v>555</v>
          </cell>
        </row>
        <row r="414">
          <cell r="B414">
            <v>556</v>
          </cell>
        </row>
        <row r="415">
          <cell r="B415">
            <v>557</v>
          </cell>
        </row>
        <row r="416">
          <cell r="B416">
            <v>558</v>
          </cell>
        </row>
        <row r="417">
          <cell r="B417">
            <v>559</v>
          </cell>
        </row>
        <row r="418">
          <cell r="B418">
            <v>560</v>
          </cell>
        </row>
        <row r="419">
          <cell r="B419">
            <v>561</v>
          </cell>
        </row>
        <row r="420">
          <cell r="B420">
            <v>562</v>
          </cell>
        </row>
        <row r="421">
          <cell r="B421">
            <v>563</v>
          </cell>
        </row>
        <row r="422">
          <cell r="B422">
            <v>564</v>
          </cell>
        </row>
        <row r="423">
          <cell r="B423">
            <v>565</v>
          </cell>
        </row>
        <row r="424">
          <cell r="B424">
            <v>566</v>
          </cell>
        </row>
        <row r="425">
          <cell r="B425">
            <v>567</v>
          </cell>
        </row>
        <row r="426">
          <cell r="B426">
            <v>568</v>
          </cell>
        </row>
        <row r="427">
          <cell r="B427">
            <v>569</v>
          </cell>
        </row>
        <row r="428">
          <cell r="B428">
            <v>570</v>
          </cell>
        </row>
        <row r="429">
          <cell r="B429">
            <v>571</v>
          </cell>
        </row>
        <row r="430">
          <cell r="B430">
            <v>572</v>
          </cell>
        </row>
        <row r="431">
          <cell r="B431">
            <v>573</v>
          </cell>
        </row>
        <row r="432">
          <cell r="B432">
            <v>574</v>
          </cell>
        </row>
        <row r="433">
          <cell r="B433">
            <v>575</v>
          </cell>
        </row>
        <row r="434">
          <cell r="B434">
            <v>576</v>
          </cell>
        </row>
        <row r="435">
          <cell r="B435">
            <v>577</v>
          </cell>
        </row>
        <row r="436">
          <cell r="B436">
            <v>578</v>
          </cell>
        </row>
        <row r="437">
          <cell r="B437">
            <v>579</v>
          </cell>
        </row>
        <row r="438">
          <cell r="B438">
            <v>580</v>
          </cell>
        </row>
        <row r="439">
          <cell r="B439">
            <v>581</v>
          </cell>
        </row>
        <row r="440">
          <cell r="B440">
            <v>582</v>
          </cell>
        </row>
        <row r="441">
          <cell r="B441">
            <v>583</v>
          </cell>
        </row>
        <row r="442">
          <cell r="B442">
            <v>584</v>
          </cell>
        </row>
        <row r="443">
          <cell r="B443">
            <v>585</v>
          </cell>
        </row>
        <row r="444">
          <cell r="B444">
            <v>586</v>
          </cell>
        </row>
        <row r="445">
          <cell r="B445">
            <v>587</v>
          </cell>
        </row>
        <row r="446">
          <cell r="B446">
            <v>588</v>
          </cell>
        </row>
        <row r="447">
          <cell r="B447">
            <v>589</v>
          </cell>
        </row>
        <row r="448">
          <cell r="B448">
            <v>590</v>
          </cell>
        </row>
        <row r="449">
          <cell r="B449">
            <v>591</v>
          </cell>
        </row>
        <row r="450">
          <cell r="B450">
            <v>592</v>
          </cell>
        </row>
        <row r="451">
          <cell r="B451">
            <v>593</v>
          </cell>
        </row>
        <row r="452">
          <cell r="B452">
            <v>594</v>
          </cell>
        </row>
        <row r="453">
          <cell r="B453">
            <v>595</v>
          </cell>
        </row>
        <row r="454">
          <cell r="B454">
            <v>596</v>
          </cell>
        </row>
        <row r="455">
          <cell r="B455">
            <v>597</v>
          </cell>
        </row>
        <row r="456">
          <cell r="B456">
            <v>598</v>
          </cell>
        </row>
        <row r="457">
          <cell r="B457">
            <v>599</v>
          </cell>
        </row>
        <row r="458">
          <cell r="B458">
            <v>600</v>
          </cell>
        </row>
        <row r="459">
          <cell r="B459">
            <v>601</v>
          </cell>
        </row>
        <row r="460">
          <cell r="B460">
            <v>602</v>
          </cell>
        </row>
        <row r="461">
          <cell r="B461">
            <v>603</v>
          </cell>
        </row>
        <row r="462">
          <cell r="B462">
            <v>604</v>
          </cell>
        </row>
        <row r="463">
          <cell r="B463">
            <v>605</v>
          </cell>
        </row>
        <row r="464">
          <cell r="B464">
            <v>606</v>
          </cell>
        </row>
        <row r="465">
          <cell r="B465">
            <v>607</v>
          </cell>
        </row>
        <row r="466">
          <cell r="B466">
            <v>608</v>
          </cell>
        </row>
        <row r="467">
          <cell r="B467">
            <v>609</v>
          </cell>
        </row>
        <row r="468">
          <cell r="B468">
            <v>610</v>
          </cell>
        </row>
        <row r="469">
          <cell r="B469">
            <v>611</v>
          </cell>
        </row>
        <row r="470">
          <cell r="B470">
            <v>612</v>
          </cell>
        </row>
        <row r="471">
          <cell r="B471">
            <v>613</v>
          </cell>
        </row>
        <row r="472">
          <cell r="B472">
            <v>614</v>
          </cell>
        </row>
        <row r="473">
          <cell r="B473">
            <v>615</v>
          </cell>
        </row>
        <row r="474">
          <cell r="B474">
            <v>616</v>
          </cell>
        </row>
        <row r="475">
          <cell r="B475">
            <v>617</v>
          </cell>
        </row>
        <row r="476">
          <cell r="B476">
            <v>618</v>
          </cell>
        </row>
        <row r="477">
          <cell r="B477">
            <v>619</v>
          </cell>
        </row>
        <row r="478">
          <cell r="B478">
            <v>620</v>
          </cell>
        </row>
        <row r="479">
          <cell r="B479">
            <v>621</v>
          </cell>
        </row>
        <row r="480">
          <cell r="B480">
            <v>622</v>
          </cell>
        </row>
        <row r="481">
          <cell r="B481">
            <v>623</v>
          </cell>
        </row>
        <row r="482">
          <cell r="B482">
            <v>624</v>
          </cell>
        </row>
        <row r="483">
          <cell r="B483">
            <v>625</v>
          </cell>
        </row>
        <row r="484">
          <cell r="B484">
            <v>626</v>
          </cell>
        </row>
        <row r="485">
          <cell r="B485">
            <v>627</v>
          </cell>
        </row>
        <row r="486">
          <cell r="B486">
            <v>628</v>
          </cell>
        </row>
        <row r="487">
          <cell r="B487">
            <v>629</v>
          </cell>
        </row>
        <row r="488">
          <cell r="B488">
            <v>630</v>
          </cell>
        </row>
        <row r="489">
          <cell r="B489">
            <v>631</v>
          </cell>
        </row>
        <row r="490">
          <cell r="B490">
            <v>632</v>
          </cell>
        </row>
        <row r="491">
          <cell r="B491">
            <v>633</v>
          </cell>
        </row>
        <row r="492">
          <cell r="B492">
            <v>634</v>
          </cell>
        </row>
        <row r="493">
          <cell r="B493">
            <v>635</v>
          </cell>
        </row>
        <row r="494">
          <cell r="B494">
            <v>636</v>
          </cell>
        </row>
        <row r="495">
          <cell r="B495">
            <v>637</v>
          </cell>
        </row>
        <row r="496">
          <cell r="B496">
            <v>638</v>
          </cell>
        </row>
        <row r="497">
          <cell r="B497">
            <v>639</v>
          </cell>
        </row>
        <row r="498">
          <cell r="B498">
            <v>640</v>
          </cell>
        </row>
        <row r="499">
          <cell r="B499">
            <v>641</v>
          </cell>
        </row>
        <row r="500">
          <cell r="B500">
            <v>642</v>
          </cell>
        </row>
        <row r="501">
          <cell r="B501">
            <v>643</v>
          </cell>
        </row>
        <row r="502">
          <cell r="B502">
            <v>644</v>
          </cell>
        </row>
        <row r="503">
          <cell r="B503">
            <v>645</v>
          </cell>
        </row>
        <row r="504">
          <cell r="B504">
            <v>646</v>
          </cell>
        </row>
        <row r="505">
          <cell r="B505">
            <v>647</v>
          </cell>
        </row>
        <row r="506">
          <cell r="B506">
            <v>648</v>
          </cell>
        </row>
        <row r="507">
          <cell r="B507">
            <v>649</v>
          </cell>
        </row>
        <row r="508">
          <cell r="B508">
            <v>650</v>
          </cell>
        </row>
        <row r="509">
          <cell r="B509">
            <v>651</v>
          </cell>
        </row>
        <row r="510">
          <cell r="B510">
            <v>652</v>
          </cell>
        </row>
        <row r="511">
          <cell r="B511">
            <v>653</v>
          </cell>
        </row>
        <row r="512">
          <cell r="B512">
            <v>654</v>
          </cell>
        </row>
        <row r="513">
          <cell r="B513">
            <v>655</v>
          </cell>
        </row>
        <row r="514">
          <cell r="B514">
            <v>656</v>
          </cell>
        </row>
        <row r="515">
          <cell r="B515">
            <v>657</v>
          </cell>
        </row>
        <row r="516">
          <cell r="B516">
            <v>658</v>
          </cell>
        </row>
        <row r="517">
          <cell r="B517">
            <v>659</v>
          </cell>
        </row>
        <row r="518">
          <cell r="B518">
            <v>660</v>
          </cell>
        </row>
        <row r="519">
          <cell r="B519">
            <v>661</v>
          </cell>
        </row>
        <row r="520">
          <cell r="B520">
            <v>662</v>
          </cell>
        </row>
        <row r="521">
          <cell r="B521">
            <v>663</v>
          </cell>
        </row>
        <row r="522">
          <cell r="B522">
            <v>664</v>
          </cell>
        </row>
        <row r="523">
          <cell r="B523">
            <v>665</v>
          </cell>
        </row>
        <row r="524">
          <cell r="B524">
            <v>666</v>
          </cell>
        </row>
        <row r="525">
          <cell r="B525">
            <v>667</v>
          </cell>
        </row>
        <row r="526">
          <cell r="B526">
            <v>668</v>
          </cell>
        </row>
        <row r="527">
          <cell r="B527">
            <v>669</v>
          </cell>
        </row>
        <row r="528">
          <cell r="B528">
            <v>670</v>
          </cell>
        </row>
        <row r="529">
          <cell r="B529">
            <v>671</v>
          </cell>
        </row>
        <row r="530">
          <cell r="B530">
            <v>672</v>
          </cell>
        </row>
        <row r="531">
          <cell r="B531">
            <v>673</v>
          </cell>
        </row>
        <row r="532">
          <cell r="B532">
            <v>674</v>
          </cell>
        </row>
        <row r="533">
          <cell r="B533">
            <v>675</v>
          </cell>
        </row>
        <row r="534">
          <cell r="B534">
            <v>676</v>
          </cell>
        </row>
        <row r="535">
          <cell r="B535">
            <v>677</v>
          </cell>
        </row>
        <row r="536">
          <cell r="B536">
            <v>678</v>
          </cell>
        </row>
        <row r="537">
          <cell r="B537">
            <v>679</v>
          </cell>
        </row>
        <row r="538">
          <cell r="B538">
            <v>680</v>
          </cell>
        </row>
        <row r="539">
          <cell r="B539">
            <v>681</v>
          </cell>
        </row>
        <row r="540">
          <cell r="B540">
            <v>682</v>
          </cell>
        </row>
        <row r="541">
          <cell r="B541">
            <v>683</v>
          </cell>
        </row>
        <row r="542">
          <cell r="B542">
            <v>684</v>
          </cell>
        </row>
        <row r="543">
          <cell r="B543">
            <v>685</v>
          </cell>
        </row>
        <row r="544">
          <cell r="B544">
            <v>686</v>
          </cell>
        </row>
        <row r="545">
          <cell r="B545">
            <v>687</v>
          </cell>
        </row>
        <row r="546">
          <cell r="B546">
            <v>688</v>
          </cell>
        </row>
        <row r="547">
          <cell r="B547">
            <v>689</v>
          </cell>
        </row>
        <row r="548">
          <cell r="B548">
            <v>690</v>
          </cell>
        </row>
        <row r="549">
          <cell r="B549">
            <v>691</v>
          </cell>
        </row>
        <row r="550">
          <cell r="B550">
            <v>692</v>
          </cell>
        </row>
        <row r="551">
          <cell r="B551">
            <v>693</v>
          </cell>
        </row>
        <row r="552">
          <cell r="B552">
            <v>694</v>
          </cell>
        </row>
        <row r="553">
          <cell r="B553">
            <v>695</v>
          </cell>
        </row>
        <row r="554">
          <cell r="B554">
            <v>696</v>
          </cell>
        </row>
        <row r="555">
          <cell r="B555">
            <v>697</v>
          </cell>
        </row>
        <row r="556">
          <cell r="B556">
            <v>698</v>
          </cell>
        </row>
        <row r="557">
          <cell r="B557">
            <v>699</v>
          </cell>
        </row>
        <row r="558">
          <cell r="B558">
            <v>700</v>
          </cell>
        </row>
        <row r="559">
          <cell r="B559">
            <v>701</v>
          </cell>
        </row>
        <row r="560">
          <cell r="B560">
            <v>702</v>
          </cell>
        </row>
        <row r="561">
          <cell r="B561">
            <v>703</v>
          </cell>
        </row>
        <row r="562">
          <cell r="B562">
            <v>704</v>
          </cell>
        </row>
        <row r="563">
          <cell r="B563">
            <v>705</v>
          </cell>
        </row>
        <row r="564">
          <cell r="B564">
            <v>706</v>
          </cell>
        </row>
        <row r="565">
          <cell r="B565">
            <v>707</v>
          </cell>
        </row>
        <row r="566">
          <cell r="B566">
            <v>708</v>
          </cell>
        </row>
        <row r="567">
          <cell r="B567">
            <v>709</v>
          </cell>
        </row>
        <row r="568">
          <cell r="B568">
            <v>710</v>
          </cell>
        </row>
        <row r="569">
          <cell r="B569">
            <v>711</v>
          </cell>
        </row>
        <row r="570">
          <cell r="B570">
            <v>712</v>
          </cell>
        </row>
        <row r="571">
          <cell r="B571">
            <v>713</v>
          </cell>
        </row>
        <row r="572">
          <cell r="B572">
            <v>714</v>
          </cell>
        </row>
        <row r="573">
          <cell r="B573">
            <v>715</v>
          </cell>
        </row>
        <row r="574">
          <cell r="B574">
            <v>716</v>
          </cell>
        </row>
        <row r="575">
          <cell r="B575">
            <v>717</v>
          </cell>
        </row>
        <row r="576">
          <cell r="B576">
            <v>718</v>
          </cell>
        </row>
        <row r="577">
          <cell r="B577">
            <v>719</v>
          </cell>
        </row>
        <row r="578">
          <cell r="B578">
            <v>720</v>
          </cell>
        </row>
        <row r="579">
          <cell r="B579">
            <v>721</v>
          </cell>
        </row>
        <row r="580">
          <cell r="B580">
            <v>722</v>
          </cell>
        </row>
        <row r="581">
          <cell r="B581">
            <v>723</v>
          </cell>
        </row>
        <row r="582">
          <cell r="B582">
            <v>724</v>
          </cell>
        </row>
        <row r="583">
          <cell r="B583">
            <v>725</v>
          </cell>
        </row>
        <row r="584">
          <cell r="B584">
            <v>726</v>
          </cell>
        </row>
        <row r="585">
          <cell r="B585">
            <v>727</v>
          </cell>
        </row>
        <row r="586">
          <cell r="B586">
            <v>728</v>
          </cell>
        </row>
        <row r="587">
          <cell r="B587">
            <v>729</v>
          </cell>
        </row>
        <row r="588">
          <cell r="B588">
            <v>730</v>
          </cell>
        </row>
        <row r="589">
          <cell r="B589">
            <v>731</v>
          </cell>
        </row>
        <row r="590">
          <cell r="B590">
            <v>732</v>
          </cell>
        </row>
        <row r="591">
          <cell r="B591">
            <v>733</v>
          </cell>
        </row>
        <row r="592">
          <cell r="B592">
            <v>734</v>
          </cell>
        </row>
        <row r="593">
          <cell r="B593">
            <v>735</v>
          </cell>
        </row>
        <row r="594">
          <cell r="B594">
            <v>736</v>
          </cell>
        </row>
        <row r="595">
          <cell r="B595">
            <v>737</v>
          </cell>
        </row>
        <row r="596">
          <cell r="B596">
            <v>738</v>
          </cell>
        </row>
        <row r="597">
          <cell r="B597">
            <v>739</v>
          </cell>
        </row>
        <row r="598">
          <cell r="B598">
            <v>740</v>
          </cell>
        </row>
        <row r="599">
          <cell r="B599">
            <v>741</v>
          </cell>
        </row>
        <row r="600">
          <cell r="B600">
            <v>742</v>
          </cell>
        </row>
        <row r="601">
          <cell r="B601">
            <v>743</v>
          </cell>
        </row>
        <row r="602">
          <cell r="B602">
            <v>744</v>
          </cell>
        </row>
        <row r="603">
          <cell r="B603">
            <v>745</v>
          </cell>
        </row>
        <row r="604">
          <cell r="B604">
            <v>746</v>
          </cell>
        </row>
        <row r="605">
          <cell r="B605">
            <v>747</v>
          </cell>
        </row>
        <row r="606">
          <cell r="B606">
            <v>748</v>
          </cell>
        </row>
        <row r="607">
          <cell r="B607">
            <v>749</v>
          </cell>
        </row>
        <row r="608">
          <cell r="B608">
            <v>750</v>
          </cell>
        </row>
        <row r="609">
          <cell r="B609">
            <v>751</v>
          </cell>
        </row>
        <row r="610">
          <cell r="B610">
            <v>752</v>
          </cell>
        </row>
        <row r="611">
          <cell r="B611">
            <v>753</v>
          </cell>
        </row>
        <row r="612">
          <cell r="B612">
            <v>754</v>
          </cell>
        </row>
        <row r="613">
          <cell r="B613">
            <v>755</v>
          </cell>
        </row>
        <row r="614">
          <cell r="B614">
            <v>756</v>
          </cell>
        </row>
        <row r="615">
          <cell r="B615">
            <v>757</v>
          </cell>
        </row>
        <row r="616">
          <cell r="B616">
            <v>758</v>
          </cell>
        </row>
        <row r="617">
          <cell r="B617">
            <v>759</v>
          </cell>
        </row>
        <row r="618">
          <cell r="B618">
            <v>760</v>
          </cell>
        </row>
        <row r="619">
          <cell r="B619">
            <v>761</v>
          </cell>
        </row>
        <row r="620">
          <cell r="B620">
            <v>762</v>
          </cell>
        </row>
        <row r="621">
          <cell r="B621">
            <v>763</v>
          </cell>
        </row>
        <row r="622">
          <cell r="B622">
            <v>764</v>
          </cell>
        </row>
        <row r="623">
          <cell r="B623">
            <v>765</v>
          </cell>
        </row>
        <row r="624">
          <cell r="B624">
            <v>766</v>
          </cell>
        </row>
        <row r="625">
          <cell r="B625">
            <v>767</v>
          </cell>
        </row>
        <row r="626">
          <cell r="B626">
            <v>768</v>
          </cell>
        </row>
        <row r="627">
          <cell r="B627">
            <v>769</v>
          </cell>
        </row>
        <row r="628">
          <cell r="B628">
            <v>770</v>
          </cell>
        </row>
        <row r="629">
          <cell r="B629">
            <v>771</v>
          </cell>
        </row>
        <row r="630">
          <cell r="B630">
            <v>772</v>
          </cell>
        </row>
        <row r="631">
          <cell r="B631">
            <v>773</v>
          </cell>
        </row>
        <row r="632">
          <cell r="B632">
            <v>774</v>
          </cell>
        </row>
        <row r="633">
          <cell r="B633">
            <v>775</v>
          </cell>
        </row>
        <row r="634">
          <cell r="B634">
            <v>776</v>
          </cell>
        </row>
        <row r="635">
          <cell r="B635">
            <v>777</v>
          </cell>
        </row>
        <row r="636">
          <cell r="B636">
            <v>778</v>
          </cell>
        </row>
        <row r="637">
          <cell r="B637">
            <v>779</v>
          </cell>
        </row>
        <row r="638">
          <cell r="B638">
            <v>780</v>
          </cell>
        </row>
        <row r="639">
          <cell r="B639">
            <v>781</v>
          </cell>
        </row>
        <row r="640">
          <cell r="B640">
            <v>782</v>
          </cell>
        </row>
        <row r="641">
          <cell r="B641">
            <v>783</v>
          </cell>
        </row>
        <row r="642">
          <cell r="B642">
            <v>784</v>
          </cell>
        </row>
        <row r="643">
          <cell r="B643">
            <v>785</v>
          </cell>
        </row>
        <row r="644">
          <cell r="B644">
            <v>786</v>
          </cell>
        </row>
        <row r="645">
          <cell r="B645">
            <v>787</v>
          </cell>
        </row>
        <row r="646">
          <cell r="B646">
            <v>788</v>
          </cell>
        </row>
        <row r="647">
          <cell r="B647">
            <v>789</v>
          </cell>
        </row>
        <row r="648">
          <cell r="B648">
            <v>790</v>
          </cell>
        </row>
        <row r="649">
          <cell r="B649">
            <v>791</v>
          </cell>
        </row>
        <row r="650">
          <cell r="B650">
            <v>792</v>
          </cell>
        </row>
        <row r="651">
          <cell r="B651">
            <v>793</v>
          </cell>
        </row>
        <row r="652">
          <cell r="B652">
            <v>794</v>
          </cell>
        </row>
        <row r="653">
          <cell r="B653">
            <v>795</v>
          </cell>
        </row>
        <row r="654">
          <cell r="B654">
            <v>796</v>
          </cell>
        </row>
        <row r="655">
          <cell r="B655">
            <v>797</v>
          </cell>
        </row>
        <row r="656">
          <cell r="B656">
            <v>798</v>
          </cell>
        </row>
        <row r="657">
          <cell r="B657">
            <v>799</v>
          </cell>
        </row>
        <row r="658">
          <cell r="B658">
            <v>800</v>
          </cell>
        </row>
        <row r="659">
          <cell r="B659">
            <v>801</v>
          </cell>
        </row>
        <row r="660">
          <cell r="B660">
            <v>802</v>
          </cell>
        </row>
        <row r="661">
          <cell r="B661">
            <v>803</v>
          </cell>
        </row>
        <row r="662">
          <cell r="B662">
            <v>804</v>
          </cell>
        </row>
        <row r="663">
          <cell r="B663">
            <v>805</v>
          </cell>
        </row>
        <row r="664">
          <cell r="B664">
            <v>806</v>
          </cell>
        </row>
        <row r="665">
          <cell r="B665">
            <v>807</v>
          </cell>
        </row>
        <row r="666">
          <cell r="B666">
            <v>808</v>
          </cell>
        </row>
        <row r="667">
          <cell r="B667">
            <v>809</v>
          </cell>
        </row>
        <row r="668">
          <cell r="B668">
            <v>810</v>
          </cell>
        </row>
        <row r="669">
          <cell r="B669">
            <v>811</v>
          </cell>
        </row>
        <row r="670">
          <cell r="B670">
            <v>812</v>
          </cell>
        </row>
        <row r="671">
          <cell r="B671">
            <v>813</v>
          </cell>
        </row>
        <row r="672">
          <cell r="B672">
            <v>814</v>
          </cell>
        </row>
        <row r="673">
          <cell r="B673">
            <v>815</v>
          </cell>
        </row>
        <row r="674">
          <cell r="B674">
            <v>816</v>
          </cell>
        </row>
        <row r="675">
          <cell r="B675">
            <v>817</v>
          </cell>
        </row>
        <row r="676">
          <cell r="B676">
            <v>818</v>
          </cell>
        </row>
        <row r="677">
          <cell r="B677">
            <v>819</v>
          </cell>
        </row>
        <row r="678">
          <cell r="B678">
            <v>820</v>
          </cell>
        </row>
        <row r="679">
          <cell r="B679">
            <v>821</v>
          </cell>
        </row>
        <row r="680">
          <cell r="B680">
            <v>822</v>
          </cell>
        </row>
        <row r="681">
          <cell r="B681">
            <v>823</v>
          </cell>
        </row>
        <row r="682">
          <cell r="B682">
            <v>824</v>
          </cell>
        </row>
        <row r="683">
          <cell r="B683">
            <v>825</v>
          </cell>
        </row>
        <row r="684">
          <cell r="B684">
            <v>826</v>
          </cell>
        </row>
        <row r="685">
          <cell r="B685">
            <v>827</v>
          </cell>
        </row>
        <row r="686">
          <cell r="B686">
            <v>828</v>
          </cell>
        </row>
        <row r="687">
          <cell r="B687">
            <v>829</v>
          </cell>
        </row>
        <row r="688">
          <cell r="B688">
            <v>830</v>
          </cell>
        </row>
        <row r="689">
          <cell r="B689">
            <v>831</v>
          </cell>
        </row>
        <row r="690">
          <cell r="B690">
            <v>832</v>
          </cell>
        </row>
        <row r="691">
          <cell r="B691">
            <v>833</v>
          </cell>
        </row>
        <row r="692">
          <cell r="B692">
            <v>834</v>
          </cell>
        </row>
        <row r="693">
          <cell r="B693">
            <v>835</v>
          </cell>
        </row>
        <row r="694">
          <cell r="B694">
            <v>836</v>
          </cell>
        </row>
        <row r="695">
          <cell r="B695">
            <v>837</v>
          </cell>
        </row>
        <row r="696">
          <cell r="B696">
            <v>838</v>
          </cell>
        </row>
        <row r="697">
          <cell r="B697">
            <v>839</v>
          </cell>
        </row>
        <row r="698">
          <cell r="B698">
            <v>840</v>
          </cell>
        </row>
        <row r="699">
          <cell r="B699">
            <v>841</v>
          </cell>
        </row>
        <row r="700">
          <cell r="B700">
            <v>842</v>
          </cell>
        </row>
        <row r="701">
          <cell r="B701">
            <v>843</v>
          </cell>
        </row>
        <row r="702">
          <cell r="B702">
            <v>844</v>
          </cell>
        </row>
        <row r="703">
          <cell r="B703">
            <v>845</v>
          </cell>
        </row>
        <row r="704">
          <cell r="B704">
            <v>846</v>
          </cell>
        </row>
        <row r="705">
          <cell r="B705">
            <v>847</v>
          </cell>
        </row>
        <row r="706">
          <cell r="B706">
            <v>848</v>
          </cell>
        </row>
        <row r="707">
          <cell r="B707">
            <v>849</v>
          </cell>
        </row>
        <row r="708">
          <cell r="B708">
            <v>850</v>
          </cell>
        </row>
        <row r="709">
          <cell r="B709">
            <v>851</v>
          </cell>
        </row>
        <row r="710">
          <cell r="B710">
            <v>852</v>
          </cell>
        </row>
        <row r="711">
          <cell r="B711">
            <v>853</v>
          </cell>
        </row>
        <row r="712">
          <cell r="B712">
            <v>854</v>
          </cell>
        </row>
        <row r="713">
          <cell r="B713">
            <v>855</v>
          </cell>
        </row>
        <row r="714">
          <cell r="B714">
            <v>856</v>
          </cell>
        </row>
        <row r="715">
          <cell r="B715">
            <v>857</v>
          </cell>
        </row>
        <row r="716">
          <cell r="B716">
            <v>858</v>
          </cell>
        </row>
        <row r="717">
          <cell r="B717">
            <v>859</v>
          </cell>
        </row>
        <row r="718">
          <cell r="B718">
            <v>860</v>
          </cell>
        </row>
        <row r="719">
          <cell r="B719">
            <v>861</v>
          </cell>
        </row>
        <row r="720">
          <cell r="B720">
            <v>862</v>
          </cell>
        </row>
        <row r="721">
          <cell r="B721">
            <v>863</v>
          </cell>
        </row>
        <row r="722">
          <cell r="B722">
            <v>864</v>
          </cell>
        </row>
        <row r="723">
          <cell r="B723">
            <v>865</v>
          </cell>
        </row>
        <row r="724">
          <cell r="B724">
            <v>866</v>
          </cell>
        </row>
        <row r="725">
          <cell r="B725">
            <v>867</v>
          </cell>
        </row>
        <row r="726">
          <cell r="B726">
            <v>868</v>
          </cell>
        </row>
        <row r="727">
          <cell r="B727">
            <v>869</v>
          </cell>
        </row>
        <row r="728">
          <cell r="B728">
            <v>870</v>
          </cell>
        </row>
        <row r="729">
          <cell r="B729">
            <v>871</v>
          </cell>
        </row>
        <row r="730">
          <cell r="B730">
            <v>872</v>
          </cell>
        </row>
        <row r="731">
          <cell r="B731">
            <v>873</v>
          </cell>
        </row>
        <row r="732">
          <cell r="B732">
            <v>874</v>
          </cell>
        </row>
        <row r="733">
          <cell r="B733">
            <v>875</v>
          </cell>
        </row>
        <row r="734">
          <cell r="B734">
            <v>876</v>
          </cell>
        </row>
        <row r="735">
          <cell r="B735">
            <v>877</v>
          </cell>
        </row>
        <row r="736">
          <cell r="B736">
            <v>878</v>
          </cell>
        </row>
        <row r="737">
          <cell r="B737">
            <v>879</v>
          </cell>
        </row>
        <row r="738">
          <cell r="B738">
            <v>880</v>
          </cell>
        </row>
        <row r="739">
          <cell r="B739">
            <v>881</v>
          </cell>
        </row>
        <row r="740">
          <cell r="B740">
            <v>882</v>
          </cell>
        </row>
        <row r="741">
          <cell r="B741">
            <v>883</v>
          </cell>
        </row>
        <row r="742">
          <cell r="B742">
            <v>884</v>
          </cell>
        </row>
        <row r="743">
          <cell r="B743">
            <v>885</v>
          </cell>
        </row>
        <row r="744">
          <cell r="B744">
            <v>886</v>
          </cell>
        </row>
        <row r="745">
          <cell r="B745">
            <v>887</v>
          </cell>
        </row>
        <row r="746">
          <cell r="B746">
            <v>888</v>
          </cell>
        </row>
        <row r="747">
          <cell r="B747">
            <v>889</v>
          </cell>
        </row>
        <row r="748">
          <cell r="B748">
            <v>890</v>
          </cell>
        </row>
        <row r="749">
          <cell r="B749">
            <v>891</v>
          </cell>
        </row>
        <row r="750">
          <cell r="B750">
            <v>892</v>
          </cell>
        </row>
        <row r="751">
          <cell r="B751">
            <v>893</v>
          </cell>
        </row>
        <row r="752">
          <cell r="B752">
            <v>894</v>
          </cell>
        </row>
        <row r="753">
          <cell r="B753">
            <v>895</v>
          </cell>
        </row>
        <row r="754">
          <cell r="B754">
            <v>896</v>
          </cell>
        </row>
        <row r="755">
          <cell r="B755">
            <v>897</v>
          </cell>
        </row>
        <row r="756">
          <cell r="B756">
            <v>898</v>
          </cell>
        </row>
        <row r="757">
          <cell r="B757">
            <v>899</v>
          </cell>
        </row>
        <row r="758">
          <cell r="B758">
            <v>900</v>
          </cell>
        </row>
        <row r="759">
          <cell r="B759">
            <v>901</v>
          </cell>
        </row>
        <row r="760">
          <cell r="B760">
            <v>902</v>
          </cell>
        </row>
        <row r="761">
          <cell r="B761">
            <v>903</v>
          </cell>
        </row>
        <row r="762">
          <cell r="B762">
            <v>904</v>
          </cell>
        </row>
        <row r="763">
          <cell r="B763">
            <v>905</v>
          </cell>
        </row>
        <row r="764">
          <cell r="B764">
            <v>906</v>
          </cell>
        </row>
        <row r="765">
          <cell r="B765">
            <v>907</v>
          </cell>
        </row>
        <row r="766">
          <cell r="B766">
            <v>908</v>
          </cell>
        </row>
        <row r="767">
          <cell r="B767">
            <v>909</v>
          </cell>
        </row>
        <row r="768">
          <cell r="B768">
            <v>910</v>
          </cell>
        </row>
        <row r="769">
          <cell r="B769">
            <v>911</v>
          </cell>
        </row>
        <row r="770">
          <cell r="B770">
            <v>912</v>
          </cell>
        </row>
        <row r="771">
          <cell r="B771">
            <v>913</v>
          </cell>
        </row>
        <row r="772">
          <cell r="B772">
            <v>914</v>
          </cell>
        </row>
        <row r="773">
          <cell r="B773">
            <v>915</v>
          </cell>
        </row>
        <row r="774">
          <cell r="B774">
            <v>916</v>
          </cell>
        </row>
        <row r="775">
          <cell r="B775">
            <v>917</v>
          </cell>
        </row>
        <row r="776">
          <cell r="B776">
            <v>918</v>
          </cell>
        </row>
        <row r="777">
          <cell r="B777">
            <v>919</v>
          </cell>
        </row>
        <row r="778">
          <cell r="B778">
            <v>920</v>
          </cell>
        </row>
        <row r="779">
          <cell r="B779">
            <v>921</v>
          </cell>
        </row>
        <row r="780">
          <cell r="B780">
            <v>922</v>
          </cell>
        </row>
        <row r="781">
          <cell r="B781">
            <v>923</v>
          </cell>
        </row>
        <row r="782">
          <cell r="B782">
            <v>924</v>
          </cell>
        </row>
        <row r="783">
          <cell r="B783">
            <v>925</v>
          </cell>
        </row>
        <row r="784">
          <cell r="B784">
            <v>926</v>
          </cell>
        </row>
        <row r="785">
          <cell r="B785">
            <v>927</v>
          </cell>
        </row>
        <row r="786">
          <cell r="B786">
            <v>928</v>
          </cell>
        </row>
        <row r="787">
          <cell r="B787">
            <v>929</v>
          </cell>
        </row>
        <row r="788">
          <cell r="B788">
            <v>930</v>
          </cell>
        </row>
        <row r="789">
          <cell r="B789">
            <v>931</v>
          </cell>
        </row>
        <row r="790">
          <cell r="B790">
            <v>932</v>
          </cell>
        </row>
        <row r="791">
          <cell r="B791">
            <v>933</v>
          </cell>
        </row>
        <row r="792">
          <cell r="B792">
            <v>934</v>
          </cell>
        </row>
        <row r="793">
          <cell r="B793">
            <v>935</v>
          </cell>
        </row>
        <row r="794">
          <cell r="B794">
            <v>936</v>
          </cell>
        </row>
        <row r="795">
          <cell r="B795">
            <v>937</v>
          </cell>
        </row>
        <row r="796">
          <cell r="B796">
            <v>938</v>
          </cell>
        </row>
        <row r="797">
          <cell r="B797">
            <v>939</v>
          </cell>
        </row>
        <row r="798">
          <cell r="B798">
            <v>940</v>
          </cell>
        </row>
        <row r="799">
          <cell r="B799">
            <v>941</v>
          </cell>
        </row>
        <row r="800">
          <cell r="B800">
            <v>942</v>
          </cell>
        </row>
        <row r="801">
          <cell r="B801">
            <v>943</v>
          </cell>
        </row>
        <row r="802">
          <cell r="B802">
            <v>944</v>
          </cell>
        </row>
        <row r="803">
          <cell r="B803">
            <v>945</v>
          </cell>
        </row>
        <row r="804">
          <cell r="B804">
            <v>946</v>
          </cell>
        </row>
        <row r="805">
          <cell r="B805">
            <v>947</v>
          </cell>
        </row>
        <row r="806">
          <cell r="B806">
            <v>948</v>
          </cell>
        </row>
        <row r="807">
          <cell r="B807">
            <v>949</v>
          </cell>
        </row>
        <row r="808">
          <cell r="B808">
            <v>950</v>
          </cell>
        </row>
        <row r="809">
          <cell r="B809">
            <v>951</v>
          </cell>
        </row>
        <row r="810">
          <cell r="B810">
            <v>952</v>
          </cell>
        </row>
        <row r="811">
          <cell r="B811">
            <v>953</v>
          </cell>
        </row>
        <row r="812">
          <cell r="B812">
            <v>954</v>
          </cell>
        </row>
        <row r="813">
          <cell r="B813">
            <v>955</v>
          </cell>
        </row>
        <row r="814">
          <cell r="B814">
            <v>956</v>
          </cell>
        </row>
        <row r="815">
          <cell r="B815">
            <v>957</v>
          </cell>
        </row>
        <row r="816">
          <cell r="B816">
            <v>958</v>
          </cell>
        </row>
        <row r="817">
          <cell r="B817">
            <v>959</v>
          </cell>
        </row>
        <row r="818">
          <cell r="B818">
            <v>960</v>
          </cell>
        </row>
        <row r="819">
          <cell r="B819">
            <v>961</v>
          </cell>
        </row>
        <row r="820">
          <cell r="B820">
            <v>962</v>
          </cell>
        </row>
        <row r="821">
          <cell r="B821">
            <v>963</v>
          </cell>
        </row>
        <row r="822">
          <cell r="B822">
            <v>964</v>
          </cell>
        </row>
        <row r="823">
          <cell r="B823">
            <v>965</v>
          </cell>
        </row>
        <row r="824">
          <cell r="B824">
            <v>966</v>
          </cell>
        </row>
        <row r="825">
          <cell r="B825">
            <v>967</v>
          </cell>
        </row>
        <row r="826">
          <cell r="B826">
            <v>968</v>
          </cell>
        </row>
        <row r="827">
          <cell r="B827">
            <v>969</v>
          </cell>
        </row>
        <row r="828">
          <cell r="B828">
            <v>970</v>
          </cell>
        </row>
        <row r="829">
          <cell r="B829">
            <v>971</v>
          </cell>
        </row>
        <row r="830">
          <cell r="B830">
            <v>972</v>
          </cell>
        </row>
        <row r="831">
          <cell r="B831">
            <v>973</v>
          </cell>
        </row>
        <row r="832">
          <cell r="B832">
            <v>974</v>
          </cell>
        </row>
        <row r="833">
          <cell r="B833">
            <v>975</v>
          </cell>
        </row>
        <row r="834">
          <cell r="B834">
            <v>976</v>
          </cell>
        </row>
        <row r="835">
          <cell r="B835">
            <v>977</v>
          </cell>
        </row>
        <row r="836">
          <cell r="B836">
            <v>978</v>
          </cell>
        </row>
        <row r="837">
          <cell r="B837">
            <v>979</v>
          </cell>
        </row>
        <row r="838">
          <cell r="B838">
            <v>980</v>
          </cell>
        </row>
        <row r="839">
          <cell r="B839">
            <v>981</v>
          </cell>
        </row>
        <row r="840">
          <cell r="B840">
            <v>982</v>
          </cell>
        </row>
        <row r="841">
          <cell r="B841">
            <v>983</v>
          </cell>
        </row>
        <row r="842">
          <cell r="B842">
            <v>984</v>
          </cell>
        </row>
        <row r="843">
          <cell r="B843">
            <v>985</v>
          </cell>
        </row>
        <row r="844">
          <cell r="B844">
            <v>986</v>
          </cell>
        </row>
        <row r="845">
          <cell r="B845">
            <v>987</v>
          </cell>
        </row>
        <row r="846">
          <cell r="B846">
            <v>988</v>
          </cell>
        </row>
        <row r="847">
          <cell r="B847">
            <v>989</v>
          </cell>
        </row>
        <row r="848">
          <cell r="B848">
            <v>990</v>
          </cell>
        </row>
        <row r="849">
          <cell r="B849">
            <v>991</v>
          </cell>
        </row>
        <row r="850">
          <cell r="B850">
            <v>992</v>
          </cell>
        </row>
        <row r="851">
          <cell r="B851">
            <v>993</v>
          </cell>
        </row>
        <row r="852">
          <cell r="B852">
            <v>994</v>
          </cell>
        </row>
        <row r="853">
          <cell r="B853">
            <v>995</v>
          </cell>
        </row>
        <row r="854">
          <cell r="B854">
            <v>996</v>
          </cell>
        </row>
        <row r="855">
          <cell r="B855">
            <v>997</v>
          </cell>
        </row>
        <row r="856">
          <cell r="B856">
            <v>998</v>
          </cell>
        </row>
        <row r="857">
          <cell r="B857">
            <v>999</v>
          </cell>
        </row>
        <row r="858">
          <cell r="B858">
            <v>1000</v>
          </cell>
        </row>
        <row r="859">
          <cell r="B859">
            <v>1001</v>
          </cell>
        </row>
        <row r="860">
          <cell r="B860">
            <v>1002</v>
          </cell>
        </row>
        <row r="861">
          <cell r="B861">
            <v>1003</v>
          </cell>
        </row>
        <row r="862">
          <cell r="B862">
            <v>1004</v>
          </cell>
        </row>
        <row r="863">
          <cell r="B863">
            <v>1005</v>
          </cell>
        </row>
        <row r="864">
          <cell r="B864">
            <v>1006</v>
          </cell>
        </row>
        <row r="865">
          <cell r="B865">
            <v>1007</v>
          </cell>
        </row>
        <row r="866">
          <cell r="B866">
            <v>1008</v>
          </cell>
        </row>
        <row r="867">
          <cell r="B867">
            <v>1009</v>
          </cell>
        </row>
        <row r="868">
          <cell r="B868">
            <v>1010</v>
          </cell>
        </row>
        <row r="869">
          <cell r="B869">
            <v>1011</v>
          </cell>
        </row>
        <row r="870">
          <cell r="B870">
            <v>1012</v>
          </cell>
        </row>
        <row r="871">
          <cell r="B871">
            <v>1013</v>
          </cell>
        </row>
        <row r="872">
          <cell r="B872">
            <v>1014</v>
          </cell>
        </row>
        <row r="873">
          <cell r="B873">
            <v>1015</v>
          </cell>
        </row>
        <row r="874">
          <cell r="B874">
            <v>1016</v>
          </cell>
        </row>
        <row r="875">
          <cell r="B875">
            <v>1017</v>
          </cell>
        </row>
        <row r="876">
          <cell r="B876">
            <v>1018</v>
          </cell>
        </row>
        <row r="877">
          <cell r="B877">
            <v>1019</v>
          </cell>
        </row>
        <row r="878">
          <cell r="B878">
            <v>1020</v>
          </cell>
        </row>
        <row r="879">
          <cell r="B879">
            <v>1021</v>
          </cell>
        </row>
        <row r="880">
          <cell r="B880">
            <v>1022</v>
          </cell>
        </row>
        <row r="881">
          <cell r="B881">
            <v>1023</v>
          </cell>
        </row>
        <row r="882">
          <cell r="B882">
            <v>1024</v>
          </cell>
        </row>
        <row r="883">
          <cell r="B883">
            <v>1025</v>
          </cell>
        </row>
        <row r="884">
          <cell r="B884">
            <v>1026</v>
          </cell>
        </row>
        <row r="885">
          <cell r="B885">
            <v>1027</v>
          </cell>
        </row>
        <row r="886">
          <cell r="B886">
            <v>1028</v>
          </cell>
        </row>
        <row r="887">
          <cell r="B887">
            <v>1029</v>
          </cell>
        </row>
        <row r="888">
          <cell r="B888">
            <v>1030</v>
          </cell>
        </row>
        <row r="889">
          <cell r="B889">
            <v>1031</v>
          </cell>
        </row>
        <row r="890">
          <cell r="B890">
            <v>1032</v>
          </cell>
        </row>
        <row r="891">
          <cell r="B891">
            <v>1033</v>
          </cell>
        </row>
        <row r="892">
          <cell r="B892">
            <v>1034</v>
          </cell>
        </row>
        <row r="893">
          <cell r="B893">
            <v>1035</v>
          </cell>
        </row>
        <row r="894">
          <cell r="B894">
            <v>1036</v>
          </cell>
        </row>
        <row r="895">
          <cell r="B895">
            <v>1037</v>
          </cell>
        </row>
        <row r="896">
          <cell r="B896">
            <v>1038</v>
          </cell>
        </row>
        <row r="897">
          <cell r="B897">
            <v>1039</v>
          </cell>
        </row>
        <row r="898">
          <cell r="B898">
            <v>1040</v>
          </cell>
        </row>
        <row r="899">
          <cell r="B899">
            <v>1041</v>
          </cell>
        </row>
        <row r="900">
          <cell r="B900">
            <v>1042</v>
          </cell>
        </row>
        <row r="901">
          <cell r="B901">
            <v>1043</v>
          </cell>
        </row>
        <row r="902">
          <cell r="B902">
            <v>1044</v>
          </cell>
        </row>
        <row r="903">
          <cell r="B903">
            <v>1045</v>
          </cell>
        </row>
        <row r="904">
          <cell r="B904">
            <v>1046</v>
          </cell>
        </row>
        <row r="905">
          <cell r="B905">
            <v>1047</v>
          </cell>
        </row>
        <row r="906">
          <cell r="B906">
            <v>1048</v>
          </cell>
        </row>
        <row r="907">
          <cell r="B907">
            <v>1049</v>
          </cell>
        </row>
        <row r="908">
          <cell r="B908">
            <v>1050</v>
          </cell>
        </row>
        <row r="909">
          <cell r="B909">
            <v>1051</v>
          </cell>
        </row>
        <row r="910">
          <cell r="B910">
            <v>1052</v>
          </cell>
        </row>
        <row r="911">
          <cell r="B911">
            <v>1053</v>
          </cell>
        </row>
        <row r="912">
          <cell r="B912">
            <v>1054</v>
          </cell>
        </row>
        <row r="913">
          <cell r="B913">
            <v>1055</v>
          </cell>
        </row>
        <row r="914">
          <cell r="B914">
            <v>1056</v>
          </cell>
        </row>
        <row r="915">
          <cell r="B915">
            <v>1057</v>
          </cell>
        </row>
        <row r="916">
          <cell r="B916">
            <v>1058</v>
          </cell>
        </row>
        <row r="917">
          <cell r="B917">
            <v>1059</v>
          </cell>
        </row>
        <row r="918">
          <cell r="B918">
            <v>1060</v>
          </cell>
        </row>
        <row r="919">
          <cell r="B919">
            <v>1061</v>
          </cell>
        </row>
        <row r="920">
          <cell r="B920">
            <v>1062</v>
          </cell>
        </row>
        <row r="921">
          <cell r="B921">
            <v>1063</v>
          </cell>
        </row>
        <row r="922">
          <cell r="B922">
            <v>1064</v>
          </cell>
        </row>
        <row r="923">
          <cell r="B923">
            <v>1065</v>
          </cell>
        </row>
        <row r="924">
          <cell r="B924">
            <v>1066</v>
          </cell>
        </row>
        <row r="925">
          <cell r="B925">
            <v>1067</v>
          </cell>
        </row>
        <row r="926">
          <cell r="B926">
            <v>1068</v>
          </cell>
        </row>
        <row r="927">
          <cell r="A927" t="str">
            <v>чиким Итог</v>
          </cell>
        </row>
        <row r="928">
          <cell r="A928" t="str">
            <v>Общий итог</v>
          </cell>
        </row>
        <row r="1620">
          <cell r="B1620">
            <v>738</v>
          </cell>
        </row>
        <row r="4572">
          <cell r="B457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учете"/>
      <sheetName val="Раб.места"/>
      <sheetName val="Перепод."/>
      <sheetName val="Общ.работ."/>
      <sheetName val="Зан-ть(р-ны)"/>
      <sheetName val="оборот"/>
      <sheetName val="Лист1"/>
      <sheetName val="Лист3"/>
      <sheetName val="Store"/>
      <sheetName val="На_учете"/>
      <sheetName val="Раб_места"/>
      <sheetName val="Перепод_"/>
      <sheetName val="Общ_работ_"/>
      <sheetName val="выполнение"/>
      <sheetName val="На_учете1"/>
      <sheetName val="Раб_места1"/>
      <sheetName val="Перепод_1"/>
      <sheetName val="Общ_работ_1"/>
      <sheetName val="фев"/>
      <sheetName val="табли 4 местний совет"/>
      <sheetName val="Платёжка"/>
      <sheetName val="BAL"/>
    </sheetNames>
    <sheetDataSet>
      <sheetData sheetId="0"/>
      <sheetData sheetId="1"/>
      <sheetData sheetId="2"/>
      <sheetData sheetId="3"/>
      <sheetData sheetId="4">
        <row r="5">
          <cell r="E5" t="str">
            <v>в том числе</v>
          </cell>
        </row>
      </sheetData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оборот"/>
      <sheetName val="ж а м и"/>
      <sheetName val="Macro1"/>
      <sheetName val="Зан-ть(р-ны)"/>
      <sheetName val="10513"/>
      <sheetName val="1-жадвал"/>
      <sheetName val="Tosh_sh жами 1жадвал "/>
      <sheetName val="Фао-т т.коди"/>
      <sheetName val="Пул топ-к коди "/>
      <sheetName val="Тиж-банккоди "/>
      <sheetName val="Хукукий Макоми"/>
      <sheetName val="МФО Last"/>
      <sheetName val="Store"/>
      <sheetName val="выполнение"/>
      <sheetName val="Tit"/>
      <sheetName val="Date"/>
      <sheetName val="Тохирбек 2003-1"/>
      <sheetName val="максади"/>
      <sheetName val="банклар"/>
      <sheetName val="Худуд"/>
      <sheetName val="фориш_свод"/>
      <sheetName val="Фориш_2003"/>
      <sheetName val="Жиззах_янги_раз"/>
      <sheetName val="ж_а_м_и"/>
      <sheetName val="Tosh_sh_жами_1жадвал_"/>
      <sheetName val="Фао-т_т_коди"/>
      <sheetName val="Пул_топ-к_коди_"/>
      <sheetName val="Тиж-банккоди_"/>
      <sheetName val="Хукукий_Макоми"/>
      <sheetName val="МФО_Last"/>
      <sheetName val="19903"/>
      <sheetName val="экс хар"/>
      <sheetName val="Реестр"/>
      <sheetName val="фориш_свод1"/>
      <sheetName val="Фориш_20031"/>
      <sheetName val="Жиззах_янги_раз1"/>
      <sheetName val="ж_а_м_и1"/>
      <sheetName val="Tosh_sh_жами_1жадвал_1"/>
      <sheetName val="Фао-т_т_коди1"/>
      <sheetName val="Пул_топ-к_коди_1"/>
      <sheetName val="Тиж-банккоди_1"/>
      <sheetName val="Хукукий_Макоми1"/>
      <sheetName val="МФО_Last1"/>
      <sheetName val="Тохирбек_2003-1"/>
      <sheetName val="экс_хар"/>
      <sheetName val="Қолган-193 та 28.12.2018"/>
      <sheetName val="фориш_свод2"/>
      <sheetName val="Фориш_20032"/>
      <sheetName val="Жиззах_янги_раз2"/>
      <sheetName val="ж_а_м_и2"/>
      <sheetName val="Tosh_sh_жами_1жадвал_2"/>
      <sheetName val="Фао-т_т_коди2"/>
      <sheetName val="Пул_топ-к_коди_2"/>
      <sheetName val="Тиж-банккоди_2"/>
      <sheetName val="Хукукий_Макоми2"/>
      <sheetName val="МФО_Last2"/>
      <sheetName val="Тохирбек_2003-11"/>
      <sheetName val="экс_хар1"/>
      <sheetName val="Қолган-193_та_28_12_2018"/>
      <sheetName val="Results"/>
      <sheetName val="фориш_свод3"/>
      <sheetName val="Фориш_20033"/>
      <sheetName val="Жиззах_янги_раз3"/>
      <sheetName val="ж_а_м_и3"/>
      <sheetName val="Tosh_sh_жами_1жадвал_3"/>
      <sheetName val="Фао-т_т_коди3"/>
      <sheetName val="Пул_топ-к_коди_3"/>
      <sheetName val="Тиж-банккоди_3"/>
      <sheetName val="Хукукий_Макоми3"/>
      <sheetName val="МФО_Last3"/>
      <sheetName val="Тохирбек_2003-12"/>
      <sheetName val="экс_хар2"/>
      <sheetName val="Қолган-193_та_28_12_20181"/>
      <sheetName val="фориш_свод4"/>
      <sheetName val="Фориш_20034"/>
      <sheetName val="Жиззах_янги_раз4"/>
      <sheetName val="ж_а_м_и4"/>
      <sheetName val="Tosh_sh_жами_1жадвал_4"/>
      <sheetName val="Фао-т_т_коди4"/>
      <sheetName val="Пул_топ-к_коди_4"/>
      <sheetName val="Тиж-банккоди_4"/>
      <sheetName val="Хукукий_Макоми4"/>
      <sheetName val="МФО_Last4"/>
      <sheetName val="Тохирбек_2003-13"/>
      <sheetName val="экс_хар3"/>
      <sheetName val="Қолган-193_та_28_12_20182"/>
      <sheetName val="BAL"/>
    </sheetNames>
    <sheetDataSet>
      <sheetData sheetId="0">
        <row r="4">
          <cell r="O4">
            <v>67.099999999999994</v>
          </cell>
        </row>
      </sheetData>
      <sheetData sheetId="1">
        <row r="4">
          <cell r="O4">
            <v>67.099999999999994</v>
          </cell>
        </row>
      </sheetData>
      <sheetData sheetId="2">
        <row r="4">
          <cell r="O4">
            <v>67.099999999999994</v>
          </cell>
        </row>
      </sheetData>
      <sheetData sheetId="3">
        <row r="4">
          <cell r="O4">
            <v>67.099999999999994</v>
          </cell>
        </row>
      </sheetData>
      <sheetData sheetId="4" refreshError="1">
        <row r="4">
          <cell r="O4">
            <v>67.099999999999994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4">
          <cell r="O4">
            <v>67.099999999999994</v>
          </cell>
        </row>
      </sheetData>
      <sheetData sheetId="28">
        <row r="4">
          <cell r="O4">
            <v>67.099999999999994</v>
          </cell>
        </row>
      </sheetData>
      <sheetData sheetId="29">
        <row r="4">
          <cell r="O4">
            <v>67.099999999999994</v>
          </cell>
        </row>
      </sheetData>
      <sheetData sheetId="30">
        <row r="4">
          <cell r="O4">
            <v>67.099999999999994</v>
          </cell>
        </row>
      </sheetData>
      <sheetData sheetId="31">
        <row r="4">
          <cell r="O4">
            <v>67.099999999999994</v>
          </cell>
        </row>
      </sheetData>
      <sheetData sheetId="32">
        <row r="4">
          <cell r="O4">
            <v>67.099999999999994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4">
          <cell r="O4">
            <v>67.099999999999994</v>
          </cell>
        </row>
      </sheetData>
      <sheetData sheetId="41">
        <row r="4">
          <cell r="O4">
            <v>67.099999999999994</v>
          </cell>
        </row>
      </sheetData>
      <sheetData sheetId="42">
        <row r="4">
          <cell r="O4">
            <v>67.099999999999994</v>
          </cell>
        </row>
      </sheetData>
      <sheetData sheetId="43">
        <row r="4">
          <cell r="O4">
            <v>67.099999999999994</v>
          </cell>
        </row>
      </sheetData>
      <sheetData sheetId="44">
        <row r="4">
          <cell r="O4">
            <v>67.099999999999994</v>
          </cell>
        </row>
      </sheetData>
      <sheetData sheetId="45">
        <row r="4">
          <cell r="O4">
            <v>67.099999999999994</v>
          </cell>
        </row>
      </sheetData>
      <sheetData sheetId="46">
        <row r="4">
          <cell r="O4">
            <v>67.099999999999994</v>
          </cell>
        </row>
      </sheetData>
      <sheetData sheetId="47">
        <row r="4">
          <cell r="O4">
            <v>67.099999999999994</v>
          </cell>
        </row>
      </sheetData>
      <sheetData sheetId="48">
        <row r="4">
          <cell r="O4">
            <v>67.099999999999994</v>
          </cell>
        </row>
      </sheetData>
      <sheetData sheetId="49">
        <row r="4">
          <cell r="O4">
            <v>67.099999999999994</v>
          </cell>
        </row>
      </sheetData>
      <sheetData sheetId="50">
        <row r="4">
          <cell r="O4">
            <v>67.099999999999994</v>
          </cell>
        </row>
      </sheetData>
      <sheetData sheetId="51">
        <row r="4">
          <cell r="O4">
            <v>67.099999999999994</v>
          </cell>
        </row>
      </sheetData>
      <sheetData sheetId="52" refreshError="1"/>
      <sheetData sheetId="53">
        <row r="4">
          <cell r="O4">
            <v>67.099999999999994</v>
          </cell>
        </row>
      </sheetData>
      <sheetData sheetId="54">
        <row r="4">
          <cell r="O4">
            <v>67.099999999999994</v>
          </cell>
        </row>
      </sheetData>
      <sheetData sheetId="55">
        <row r="4">
          <cell r="O4">
            <v>67.099999999999994</v>
          </cell>
        </row>
      </sheetData>
      <sheetData sheetId="56">
        <row r="4">
          <cell r="O4">
            <v>67.099999999999994</v>
          </cell>
        </row>
      </sheetData>
      <sheetData sheetId="57">
        <row r="4">
          <cell r="O4">
            <v>67.099999999999994</v>
          </cell>
        </row>
      </sheetData>
      <sheetData sheetId="58">
        <row r="4">
          <cell r="O4">
            <v>67.099999999999994</v>
          </cell>
        </row>
      </sheetData>
      <sheetData sheetId="59">
        <row r="4">
          <cell r="O4">
            <v>67.099999999999994</v>
          </cell>
        </row>
      </sheetData>
      <sheetData sheetId="60">
        <row r="4">
          <cell r="O4">
            <v>67.099999999999994</v>
          </cell>
        </row>
      </sheetData>
      <sheetData sheetId="61">
        <row r="4">
          <cell r="O4">
            <v>67.099999999999994</v>
          </cell>
        </row>
      </sheetData>
      <sheetData sheetId="62">
        <row r="4">
          <cell r="O4">
            <v>67.099999999999994</v>
          </cell>
        </row>
      </sheetData>
      <sheetData sheetId="63">
        <row r="4">
          <cell r="O4">
            <v>67.099999999999994</v>
          </cell>
        </row>
      </sheetData>
      <sheetData sheetId="64">
        <row r="4">
          <cell r="O4">
            <v>67.099999999999994</v>
          </cell>
        </row>
      </sheetData>
      <sheetData sheetId="65">
        <row r="4">
          <cell r="O4">
            <v>67.099999999999994</v>
          </cell>
        </row>
      </sheetData>
      <sheetData sheetId="66" refreshError="1"/>
      <sheetData sheetId="67">
        <row r="4">
          <cell r="O4">
            <v>67.099999999999994</v>
          </cell>
        </row>
      </sheetData>
      <sheetData sheetId="68">
        <row r="4">
          <cell r="O4">
            <v>67.099999999999994</v>
          </cell>
        </row>
      </sheetData>
      <sheetData sheetId="69">
        <row r="4">
          <cell r="O4">
            <v>67.099999999999994</v>
          </cell>
        </row>
      </sheetData>
      <sheetData sheetId="70">
        <row r="4">
          <cell r="O4">
            <v>67.099999999999994</v>
          </cell>
        </row>
      </sheetData>
      <sheetData sheetId="71">
        <row r="4">
          <cell r="O4">
            <v>67.099999999999994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>
        <row r="4">
          <cell r="O4">
            <v>67.099999999999994</v>
          </cell>
        </row>
      </sheetData>
      <sheetData sheetId="81">
        <row r="4">
          <cell r="O4">
            <v>67.099999999999994</v>
          </cell>
        </row>
      </sheetData>
      <sheetData sheetId="82">
        <row r="4">
          <cell r="O4">
            <v>67.099999999999994</v>
          </cell>
        </row>
      </sheetData>
      <sheetData sheetId="83">
        <row r="4">
          <cell r="O4">
            <v>67.099999999999994</v>
          </cell>
        </row>
      </sheetData>
      <sheetData sheetId="84">
        <row r="4">
          <cell r="O4">
            <v>67.099999999999994</v>
          </cell>
        </row>
      </sheetData>
      <sheetData sheetId="85">
        <row r="4">
          <cell r="O4">
            <v>67.099999999999994</v>
          </cell>
        </row>
      </sheetData>
      <sheetData sheetId="86">
        <row r="4">
          <cell r="O4">
            <v>67.099999999999994</v>
          </cell>
        </row>
      </sheetData>
      <sheetData sheetId="87">
        <row r="4">
          <cell r="O4">
            <v>67.099999999999994</v>
          </cell>
        </row>
      </sheetData>
      <sheetData sheetId="88">
        <row r="4">
          <cell r="O4">
            <v>67.099999999999994</v>
          </cell>
        </row>
      </sheetData>
      <sheetData sheetId="89"/>
      <sheetData sheetId="90"/>
      <sheetData sheetId="91"/>
      <sheetData sheetId="92"/>
      <sheetData sheetId="9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чорак"/>
      <sheetName val="2-чорак"/>
      <sheetName val="3-чорак"/>
      <sheetName val="4-чорак"/>
      <sheetName val="База"/>
      <sheetName val="5555"/>
      <sheetName val="Лист1"/>
      <sheetName val="оборот"/>
      <sheetName val="Store"/>
    </sheetNames>
    <sheetDataSet>
      <sheetData sheetId="0"/>
      <sheetData sheetId="1"/>
      <sheetData sheetId="2"/>
      <sheetData sheetId="3"/>
      <sheetData sheetId="4">
        <row r="2">
          <cell r="A2" t="str">
            <v>Президент девони</v>
          </cell>
          <cell r="C2" t="str">
            <v>Андижон вилояти</v>
          </cell>
        </row>
        <row r="3">
          <cell r="A3" t="str">
            <v>Бош ваз.вир.қубулхонаси</v>
          </cell>
          <cell r="C3" t="str">
            <v>Бухоро вилояти</v>
          </cell>
        </row>
        <row r="4">
          <cell r="A4" t="str">
            <v xml:space="preserve">Вазирлар Маҳкамаси </v>
          </cell>
          <cell r="C4" t="str">
            <v>Жиззах вилояти</v>
          </cell>
        </row>
        <row r="5">
          <cell r="A5" t="str">
            <v>Мехнат вазирлиги</v>
          </cell>
          <cell r="C5" t="str">
            <v>Қашқадарё вилояти</v>
          </cell>
        </row>
        <row r="6">
          <cell r="A6" t="str">
            <v>Ягона интерактив давлат хизматлари портали</v>
          </cell>
          <cell r="C6" t="str">
            <v>Навоий вилояти</v>
          </cell>
        </row>
        <row r="7">
          <cell r="A7" t="str">
            <v>Марказий банк</v>
          </cell>
          <cell r="C7" t="str">
            <v>Наманган вилояти</v>
          </cell>
        </row>
        <row r="8">
          <cell r="A8" t="str">
            <v>Бош прокуратура ишонч телефони</v>
          </cell>
          <cell r="C8" t="str">
            <v>Самарқанд вилояти</v>
          </cell>
        </row>
        <row r="9">
          <cell r="A9" t="str">
            <v>Молия вазирлиги</v>
          </cell>
          <cell r="C9" t="str">
            <v>Сурхондарё вилояти</v>
          </cell>
        </row>
        <row r="10">
          <cell r="A10" t="str">
            <v>Соғлиқни сақлаш вазирлиги</v>
          </cell>
          <cell r="C10" t="str">
            <v>Сирдарё вилояти</v>
          </cell>
        </row>
        <row r="11">
          <cell r="A11" t="str">
            <v>Олий Мажлис Қонунчилик палатаси</v>
          </cell>
          <cell r="C11" t="str">
            <v>Тошкент вилояти</v>
          </cell>
        </row>
        <row r="12">
          <cell r="A12" t="str">
            <v>Электрон почта (интернет)</v>
          </cell>
          <cell r="C12" t="str">
            <v>Фарғона вилояти</v>
          </cell>
        </row>
        <row r="13">
          <cell r="A13" t="str">
            <v>Адлия вазирлиги</v>
          </cell>
          <cell r="C13" t="str">
            <v>Хоразм вилояти</v>
          </cell>
        </row>
        <row r="14">
          <cell r="A14" t="str">
            <v>Хотин-қизлар қўмитаси</v>
          </cell>
          <cell r="C14" t="str">
            <v>Тошкент шаҳри</v>
          </cell>
        </row>
        <row r="15">
          <cell r="A15" t="str">
            <v>Бюджетдан ташқари Пенсия жамғармаси</v>
          </cell>
          <cell r="C15" t="str">
            <v>Қорақалпоғистон Республикаси</v>
          </cell>
        </row>
        <row r="16">
          <cell r="A16" t="str">
            <v>Ўзбекистон Республикаси Конститутсиявий суди</v>
          </cell>
        </row>
      </sheetData>
      <sheetData sheetId="5"/>
      <sheetData sheetId="6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 "/>
      <sheetName val="Ер ресурс Свод"/>
      <sheetName val="Ер Ресурс"/>
      <sheetName val="Технадзор-свод"/>
      <sheetName val="шартли мол"/>
      <sheetName val="Бог-ток"/>
      <sheetName val="11-жадвал"/>
      <sheetName val="12-жадвал"/>
      <sheetName val="KAT2344"/>
      <sheetName val="Фориш 200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ункт"/>
      <sheetName val="режа"/>
      <sheetName val="Нарх"/>
      <sheetName val="программа"/>
      <sheetName val="Куритиш нормаси"/>
      <sheetName val="маълумот"/>
      <sheetName val="ПК-17"/>
      <sheetName val="Ер Ресурс"/>
      <sheetName val="Куритиш_нормаси"/>
      <sheetName val="Ер_Ресурс"/>
      <sheetName val="results"/>
    </sheetNames>
    <sheetDataSet>
      <sheetData sheetId="0" refreshError="1"/>
      <sheetData sheetId="1" refreshError="1">
        <row r="1">
          <cell r="A1" t="str">
            <v>шарт</v>
          </cell>
          <cell r="B1" t="str">
            <v>хўжалик</v>
          </cell>
          <cell r="C1" t="str">
            <v>хўж/тури</v>
          </cell>
          <cell r="D1" t="str">
            <v>Туман</v>
          </cell>
          <cell r="E1" t="str">
            <v>Завод</v>
          </cell>
          <cell r="F1" t="str">
            <v>режа</v>
          </cell>
          <cell r="G1" t="str">
            <v>Уруглик</v>
          </cell>
          <cell r="H1" t="str">
            <v>1дислокация</v>
          </cell>
          <cell r="I1" t="str">
            <v>2дислокация</v>
          </cell>
          <cell r="J1" t="str">
            <v>3дислокация</v>
          </cell>
          <cell r="K1" t="str">
            <v>4дислокация</v>
          </cell>
          <cell r="L1" t="str">
            <v>5дислокация</v>
          </cell>
          <cell r="M1" t="str">
            <v>6дислокация</v>
          </cell>
          <cell r="N1" t="str">
            <v>7дислокация</v>
          </cell>
          <cell r="O1" t="str">
            <v>8дислокация</v>
          </cell>
          <cell r="P1" t="str">
            <v>амал</v>
          </cell>
          <cell r="Q1" t="str">
            <v>баж%</v>
          </cell>
          <cell r="R1" t="str">
            <v>Аванс</v>
          </cell>
        </row>
        <row r="2">
          <cell r="A2">
            <v>780</v>
          </cell>
          <cell r="B2" t="str">
            <v>Азиз-Лочин</v>
          </cell>
          <cell r="C2" t="str">
            <v>ф/х</v>
          </cell>
          <cell r="D2" t="str">
            <v>Чимкургон</v>
          </cell>
          <cell r="E2" t="str">
            <v>Зафаробод</v>
          </cell>
          <cell r="F2">
            <v>7500</v>
          </cell>
          <cell r="H2">
            <v>19</v>
          </cell>
        </row>
        <row r="3">
          <cell r="A3">
            <v>781</v>
          </cell>
          <cell r="B3" t="str">
            <v>Алимардон Тураев</v>
          </cell>
          <cell r="C3" t="str">
            <v>ф/х</v>
          </cell>
          <cell r="D3" t="str">
            <v>Чимкургон</v>
          </cell>
          <cell r="E3" t="str">
            <v>Зафаробод</v>
          </cell>
          <cell r="F3">
            <v>21400</v>
          </cell>
          <cell r="J3">
            <v>17</v>
          </cell>
        </row>
        <row r="4">
          <cell r="A4">
            <v>782</v>
          </cell>
          <cell r="B4" t="str">
            <v>Асадбек-Олим</v>
          </cell>
          <cell r="C4" t="str">
            <v>ф/х</v>
          </cell>
          <cell r="D4" t="str">
            <v>Чимкургон</v>
          </cell>
          <cell r="E4" t="str">
            <v>Зафаробод</v>
          </cell>
          <cell r="F4">
            <v>24600</v>
          </cell>
          <cell r="J4">
            <v>18</v>
          </cell>
        </row>
        <row r="5">
          <cell r="A5">
            <v>783</v>
          </cell>
          <cell r="B5" t="str">
            <v>Аскар-Анорбой</v>
          </cell>
          <cell r="C5" t="str">
            <v>ф/х</v>
          </cell>
          <cell r="D5" t="str">
            <v>Чимкургон</v>
          </cell>
          <cell r="E5" t="str">
            <v>Зафаробод</v>
          </cell>
          <cell r="F5">
            <v>20000</v>
          </cell>
          <cell r="J5">
            <v>15</v>
          </cell>
        </row>
        <row r="6">
          <cell r="A6">
            <v>784</v>
          </cell>
          <cell r="B6" t="str">
            <v>Баланд осмон курки</v>
          </cell>
          <cell r="C6" t="str">
            <v>ф/х</v>
          </cell>
          <cell r="D6" t="str">
            <v>Чимкургон</v>
          </cell>
          <cell r="E6" t="str">
            <v>Зафаробод</v>
          </cell>
          <cell r="F6">
            <v>13600</v>
          </cell>
          <cell r="J6">
            <v>14</v>
          </cell>
        </row>
        <row r="7">
          <cell r="A7">
            <v>785</v>
          </cell>
          <cell r="B7" t="str">
            <v>Берди-Курбон</v>
          </cell>
          <cell r="C7" t="str">
            <v>ф/х</v>
          </cell>
          <cell r="D7" t="str">
            <v>Чимкургон</v>
          </cell>
          <cell r="E7" t="str">
            <v>Зафаробод</v>
          </cell>
          <cell r="F7">
            <v>7600</v>
          </cell>
          <cell r="J7">
            <v>15</v>
          </cell>
        </row>
        <row r="8">
          <cell r="A8">
            <v>786</v>
          </cell>
          <cell r="B8" t="str">
            <v>Бойжигит орзуси</v>
          </cell>
          <cell r="C8" t="str">
            <v>ф/х</v>
          </cell>
          <cell r="D8" t="str">
            <v>Чимкургон</v>
          </cell>
          <cell r="E8" t="str">
            <v>Зафаробод</v>
          </cell>
          <cell r="F8">
            <v>9000</v>
          </cell>
          <cell r="J8">
            <v>15</v>
          </cell>
        </row>
        <row r="9">
          <cell r="A9">
            <v>787</v>
          </cell>
          <cell r="B9" t="str">
            <v>Гузал-Норбуви</v>
          </cell>
          <cell r="C9" t="str">
            <v>ф/х</v>
          </cell>
          <cell r="D9" t="str">
            <v>Чимкургон</v>
          </cell>
          <cell r="E9" t="str">
            <v>Зафаробод</v>
          </cell>
          <cell r="F9">
            <v>15000</v>
          </cell>
          <cell r="J9">
            <v>18</v>
          </cell>
        </row>
        <row r="10">
          <cell r="A10">
            <v>788</v>
          </cell>
          <cell r="B10" t="str">
            <v>Гулчехра-Олим</v>
          </cell>
          <cell r="C10" t="str">
            <v>ф/х</v>
          </cell>
          <cell r="D10" t="str">
            <v>Чимкургон</v>
          </cell>
          <cell r="E10" t="str">
            <v>Зафаробод</v>
          </cell>
          <cell r="F10">
            <v>33200</v>
          </cell>
          <cell r="J10">
            <v>17</v>
          </cell>
        </row>
        <row r="11">
          <cell r="A11">
            <v>789</v>
          </cell>
          <cell r="B11" t="str">
            <v>Дилшод-Тадбиркор</v>
          </cell>
          <cell r="C11" t="str">
            <v>ф/х</v>
          </cell>
          <cell r="D11" t="str">
            <v>Чимкургон</v>
          </cell>
          <cell r="E11" t="str">
            <v>Зафаробод</v>
          </cell>
          <cell r="F11">
            <v>75000</v>
          </cell>
          <cell r="J11">
            <v>15</v>
          </cell>
        </row>
        <row r="12">
          <cell r="A12">
            <v>790</v>
          </cell>
          <cell r="B12" t="str">
            <v>Достык</v>
          </cell>
          <cell r="C12" t="str">
            <v>ф/х</v>
          </cell>
          <cell r="D12" t="str">
            <v>Чимкургон</v>
          </cell>
          <cell r="E12" t="str">
            <v>Зафаробод</v>
          </cell>
          <cell r="F12">
            <v>17800</v>
          </cell>
          <cell r="J12">
            <v>17</v>
          </cell>
        </row>
        <row r="13">
          <cell r="A13">
            <v>791</v>
          </cell>
          <cell r="B13" t="str">
            <v>Жавохир-Гулсарабону</v>
          </cell>
          <cell r="C13" t="str">
            <v>ф/х</v>
          </cell>
          <cell r="D13" t="str">
            <v>Чимкургон</v>
          </cell>
          <cell r="E13" t="str">
            <v>Зафаробод</v>
          </cell>
          <cell r="F13">
            <v>6900</v>
          </cell>
          <cell r="J13">
            <v>14</v>
          </cell>
        </row>
        <row r="14">
          <cell r="A14">
            <v>792</v>
          </cell>
          <cell r="B14" t="str">
            <v>Кажмухан</v>
          </cell>
          <cell r="C14" t="str">
            <v>ф/х</v>
          </cell>
          <cell r="D14" t="str">
            <v>Чимкургон</v>
          </cell>
          <cell r="E14" t="str">
            <v>Зафаробод</v>
          </cell>
          <cell r="F14">
            <v>22600</v>
          </cell>
          <cell r="J14">
            <v>15</v>
          </cell>
        </row>
        <row r="15">
          <cell r="A15">
            <v>793</v>
          </cell>
          <cell r="B15" t="str">
            <v>Камалак-Комолот</v>
          </cell>
          <cell r="C15" t="str">
            <v>ф/х</v>
          </cell>
          <cell r="D15" t="str">
            <v>Чимкургон</v>
          </cell>
          <cell r="E15" t="str">
            <v>Зафаробод</v>
          </cell>
          <cell r="F15">
            <v>25500</v>
          </cell>
          <cell r="J15">
            <v>14</v>
          </cell>
        </row>
        <row r="16">
          <cell r="A16">
            <v>794</v>
          </cell>
          <cell r="B16" t="str">
            <v>Кахор хожи бобо-Мамай угли</v>
          </cell>
          <cell r="C16" t="str">
            <v>ф/х</v>
          </cell>
          <cell r="D16" t="str">
            <v>Чимкургон</v>
          </cell>
          <cell r="E16" t="str">
            <v>Зафаробод</v>
          </cell>
          <cell r="F16">
            <v>22900</v>
          </cell>
          <cell r="J16">
            <v>16</v>
          </cell>
        </row>
        <row r="17">
          <cell r="A17">
            <v>795</v>
          </cell>
          <cell r="B17" t="str">
            <v>Лозуд гурухи</v>
          </cell>
          <cell r="C17" t="str">
            <v>ф/х</v>
          </cell>
          <cell r="D17" t="str">
            <v>Чимкургон</v>
          </cell>
          <cell r="E17" t="str">
            <v>Зафаробод</v>
          </cell>
          <cell r="F17">
            <v>18400</v>
          </cell>
          <cell r="J17">
            <v>15</v>
          </cell>
        </row>
        <row r="18">
          <cell r="A18">
            <v>796</v>
          </cell>
          <cell r="B18" t="str">
            <v>Мехринисо-Мархоба</v>
          </cell>
          <cell r="C18" t="str">
            <v>ф/х</v>
          </cell>
          <cell r="D18" t="str">
            <v>Чимкургон</v>
          </cell>
          <cell r="E18" t="str">
            <v>Зафаробод</v>
          </cell>
          <cell r="F18">
            <v>35000</v>
          </cell>
          <cell r="J18">
            <v>15</v>
          </cell>
        </row>
        <row r="19">
          <cell r="A19">
            <v>797</v>
          </cell>
          <cell r="B19" t="str">
            <v>Миржалол-Баходир</v>
          </cell>
          <cell r="C19" t="str">
            <v>ф/х</v>
          </cell>
          <cell r="D19" t="str">
            <v>Чимкургон</v>
          </cell>
          <cell r="E19" t="str">
            <v>Зафаробод</v>
          </cell>
          <cell r="F19">
            <v>14900</v>
          </cell>
          <cell r="J19">
            <v>14</v>
          </cell>
        </row>
        <row r="20">
          <cell r="A20">
            <v>798</v>
          </cell>
          <cell r="B20" t="str">
            <v>Миркомил бобо орзуси</v>
          </cell>
          <cell r="C20" t="str">
            <v>ф/х</v>
          </cell>
          <cell r="D20" t="str">
            <v>Чимкургон</v>
          </cell>
          <cell r="E20" t="str">
            <v>Зафаробод</v>
          </cell>
          <cell r="F20">
            <v>26700</v>
          </cell>
          <cell r="J20">
            <v>18</v>
          </cell>
        </row>
        <row r="21">
          <cell r="A21">
            <v>799</v>
          </cell>
          <cell r="B21" t="str">
            <v>Мурат</v>
          </cell>
          <cell r="C21" t="str">
            <v>ф/х</v>
          </cell>
          <cell r="D21" t="str">
            <v>Чимкургон</v>
          </cell>
          <cell r="E21" t="str">
            <v>Зафаробод</v>
          </cell>
          <cell r="F21">
            <v>12200</v>
          </cell>
          <cell r="J21">
            <v>17</v>
          </cell>
        </row>
        <row r="22">
          <cell r="A22">
            <v>800</v>
          </cell>
          <cell r="B22" t="str">
            <v>Одилбек-Дилшод</v>
          </cell>
          <cell r="C22" t="str">
            <v>ф/х</v>
          </cell>
          <cell r="D22" t="str">
            <v>Чимкургон</v>
          </cell>
          <cell r="E22" t="str">
            <v>Зафаробод</v>
          </cell>
          <cell r="F22">
            <v>20700</v>
          </cell>
          <cell r="J22">
            <v>14</v>
          </cell>
        </row>
        <row r="23">
          <cell r="A23">
            <v>801</v>
          </cell>
          <cell r="B23" t="str">
            <v>Ойкорча юлдуз</v>
          </cell>
          <cell r="C23" t="str">
            <v>ф/х</v>
          </cell>
          <cell r="D23" t="str">
            <v>Чимкургон</v>
          </cell>
          <cell r="E23" t="str">
            <v>Зафаробод</v>
          </cell>
          <cell r="F23">
            <v>21000</v>
          </cell>
          <cell r="J23">
            <v>18</v>
          </cell>
        </row>
        <row r="24">
          <cell r="A24">
            <v>802</v>
          </cell>
          <cell r="B24" t="str">
            <v>Прантон лоласи</v>
          </cell>
          <cell r="C24" t="str">
            <v>ф/х</v>
          </cell>
          <cell r="D24" t="str">
            <v>Чимкургон</v>
          </cell>
          <cell r="E24" t="str">
            <v>Зафаробод</v>
          </cell>
          <cell r="F24">
            <v>6000</v>
          </cell>
          <cell r="J24">
            <v>14</v>
          </cell>
        </row>
        <row r="25">
          <cell r="A25">
            <v>803</v>
          </cell>
          <cell r="B25" t="str">
            <v>Пулат-Мавлон</v>
          </cell>
          <cell r="C25" t="str">
            <v>ф/х</v>
          </cell>
          <cell r="D25" t="str">
            <v>Чимкургон</v>
          </cell>
          <cell r="E25" t="str">
            <v>Зафаробод</v>
          </cell>
          <cell r="F25">
            <v>15100</v>
          </cell>
          <cell r="J25">
            <v>13</v>
          </cell>
        </row>
        <row r="26">
          <cell r="A26">
            <v>804</v>
          </cell>
          <cell r="B26" t="str">
            <v>Сазхон-Кумуш</v>
          </cell>
          <cell r="C26" t="str">
            <v>ф/х</v>
          </cell>
          <cell r="D26" t="str">
            <v>Чимкургон</v>
          </cell>
          <cell r="E26" t="str">
            <v>Зафаробод</v>
          </cell>
          <cell r="F26">
            <v>24200</v>
          </cell>
          <cell r="J26">
            <v>15</v>
          </cell>
        </row>
        <row r="27">
          <cell r="A27">
            <v>805</v>
          </cell>
          <cell r="B27" t="str">
            <v>Санжар</v>
          </cell>
          <cell r="C27" t="str">
            <v>ф/х</v>
          </cell>
          <cell r="D27" t="str">
            <v>Чимкургон</v>
          </cell>
          <cell r="E27" t="str">
            <v>Зафаробод</v>
          </cell>
          <cell r="F27">
            <v>14600</v>
          </cell>
          <cell r="J27">
            <v>17</v>
          </cell>
        </row>
        <row r="28">
          <cell r="A28">
            <v>806</v>
          </cell>
          <cell r="B28" t="str">
            <v>Севара Хилола</v>
          </cell>
          <cell r="C28" t="str">
            <v>ф/х</v>
          </cell>
          <cell r="D28" t="str">
            <v>Чимкургон</v>
          </cell>
          <cell r="E28" t="str">
            <v>Зафаробод</v>
          </cell>
          <cell r="F28">
            <v>21700</v>
          </cell>
          <cell r="J28">
            <v>16</v>
          </cell>
        </row>
        <row r="29">
          <cell r="A29">
            <v>808</v>
          </cell>
          <cell r="B29" t="str">
            <v>Турдикул-Сиддик</v>
          </cell>
          <cell r="C29" t="str">
            <v>ф/х</v>
          </cell>
          <cell r="D29" t="str">
            <v>Чимкургон</v>
          </cell>
          <cell r="E29" t="str">
            <v>Зафаробод</v>
          </cell>
          <cell r="F29">
            <v>26300</v>
          </cell>
          <cell r="J29">
            <v>13</v>
          </cell>
        </row>
        <row r="30">
          <cell r="A30">
            <v>809</v>
          </cell>
          <cell r="B30" t="str">
            <v>Тухтамиш-Полвон</v>
          </cell>
          <cell r="C30" t="str">
            <v>ф/х</v>
          </cell>
          <cell r="D30" t="str">
            <v>Чимкургон</v>
          </cell>
          <cell r="E30" t="str">
            <v>Зафаробод</v>
          </cell>
          <cell r="F30">
            <v>31500</v>
          </cell>
          <cell r="J30">
            <v>15</v>
          </cell>
        </row>
        <row r="31">
          <cell r="A31">
            <v>810</v>
          </cell>
          <cell r="B31" t="str">
            <v>Улугбек Коракулов</v>
          </cell>
          <cell r="C31" t="str">
            <v>ф/х</v>
          </cell>
          <cell r="D31" t="str">
            <v>Чимкургон</v>
          </cell>
          <cell r="E31" t="str">
            <v>Зафаробод</v>
          </cell>
          <cell r="F31">
            <v>57000</v>
          </cell>
          <cell r="J31">
            <v>14</v>
          </cell>
        </row>
        <row r="32">
          <cell r="A32">
            <v>811</v>
          </cell>
          <cell r="B32" t="str">
            <v>УЯ-64/73</v>
          </cell>
          <cell r="C32" t="str">
            <v>ф/х</v>
          </cell>
          <cell r="D32" t="str">
            <v>Чимкургон</v>
          </cell>
          <cell r="E32" t="str">
            <v>Зафаробод</v>
          </cell>
          <cell r="F32">
            <v>349500</v>
          </cell>
          <cell r="J32">
            <v>14</v>
          </cell>
        </row>
        <row r="33">
          <cell r="A33">
            <v>812</v>
          </cell>
          <cell r="B33" t="str">
            <v>УЯ-64/78</v>
          </cell>
          <cell r="C33" t="str">
            <v>ф/х</v>
          </cell>
          <cell r="D33" t="str">
            <v>Чимкургон</v>
          </cell>
          <cell r="E33" t="str">
            <v>Зафаробод</v>
          </cell>
          <cell r="F33">
            <v>300000</v>
          </cell>
          <cell r="J33">
            <v>14</v>
          </cell>
        </row>
        <row r="34">
          <cell r="A34">
            <v>813</v>
          </cell>
          <cell r="B34" t="str">
            <v>Хайдар-Мумин</v>
          </cell>
          <cell r="C34" t="str">
            <v>ф/х</v>
          </cell>
          <cell r="D34" t="str">
            <v>Чимкургон</v>
          </cell>
          <cell r="E34" t="str">
            <v>Зафаробод</v>
          </cell>
          <cell r="F34">
            <v>17600</v>
          </cell>
          <cell r="J34">
            <v>15</v>
          </cell>
        </row>
        <row r="35">
          <cell r="A35">
            <v>814</v>
          </cell>
          <cell r="B35" t="str">
            <v>Хонбой-Тура</v>
          </cell>
          <cell r="C35" t="str">
            <v>ф/х</v>
          </cell>
          <cell r="D35" t="str">
            <v>Чимкургон</v>
          </cell>
          <cell r="E35" t="str">
            <v>Зафаробод</v>
          </cell>
          <cell r="F35">
            <v>15500</v>
          </cell>
          <cell r="J35">
            <v>15</v>
          </cell>
        </row>
        <row r="36">
          <cell r="A36">
            <v>815</v>
          </cell>
          <cell r="B36" t="str">
            <v>Шокибой</v>
          </cell>
          <cell r="C36" t="str">
            <v>ф/х</v>
          </cell>
          <cell r="D36" t="str">
            <v>Чимкургон</v>
          </cell>
          <cell r="E36" t="str">
            <v>Зафаробод</v>
          </cell>
          <cell r="F36">
            <v>34500</v>
          </cell>
          <cell r="J36">
            <v>18</v>
          </cell>
        </row>
        <row r="37">
          <cell r="A37">
            <v>816</v>
          </cell>
          <cell r="B37" t="str">
            <v>Эгизбулок кишлоги</v>
          </cell>
          <cell r="C37" t="str">
            <v>ф/х</v>
          </cell>
          <cell r="D37" t="str">
            <v>Чимкургон</v>
          </cell>
          <cell r="E37" t="str">
            <v>Зафаробод</v>
          </cell>
          <cell r="F37">
            <v>45000</v>
          </cell>
          <cell r="J37">
            <v>15</v>
          </cell>
        </row>
        <row r="38">
          <cell r="A38">
            <v>817</v>
          </cell>
          <cell r="B38" t="str">
            <v>Элёр Абдуганиев</v>
          </cell>
          <cell r="C38" t="str">
            <v>ф/х</v>
          </cell>
          <cell r="D38" t="str">
            <v>Чимкургон</v>
          </cell>
          <cell r="E38" t="str">
            <v>Зафаробод</v>
          </cell>
          <cell r="F38">
            <v>32000</v>
          </cell>
          <cell r="J38">
            <v>18</v>
          </cell>
        </row>
        <row r="39">
          <cell r="A39">
            <v>807</v>
          </cell>
          <cell r="B39" t="str">
            <v>Томур Тожик</v>
          </cell>
          <cell r="C39" t="str">
            <v>б/т</v>
          </cell>
          <cell r="D39" t="str">
            <v>Чимкургон</v>
          </cell>
          <cell r="E39" t="str">
            <v>Зафаробод</v>
          </cell>
          <cell r="F39">
            <v>6800</v>
          </cell>
          <cell r="J39">
            <v>14</v>
          </cell>
        </row>
        <row r="40">
          <cell r="A40">
            <v>703</v>
          </cell>
          <cell r="B40" t="str">
            <v>Абу-Ата</v>
          </cell>
          <cell r="C40" t="str">
            <v>ф/х</v>
          </cell>
          <cell r="D40" t="str">
            <v>Х.Олимжон</v>
          </cell>
          <cell r="E40" t="str">
            <v>Зафаробод</v>
          </cell>
          <cell r="F40">
            <v>49800</v>
          </cell>
          <cell r="J40">
            <v>2</v>
          </cell>
        </row>
        <row r="41">
          <cell r="A41">
            <v>704</v>
          </cell>
          <cell r="B41" t="str">
            <v>Алишер</v>
          </cell>
          <cell r="C41" t="str">
            <v>ф/х</v>
          </cell>
          <cell r="D41" t="str">
            <v>Х.Олимжон</v>
          </cell>
          <cell r="E41" t="str">
            <v>Зафаробод</v>
          </cell>
          <cell r="F41">
            <v>54300</v>
          </cell>
          <cell r="H41">
            <v>22</v>
          </cell>
        </row>
        <row r="42">
          <cell r="A42">
            <v>705</v>
          </cell>
          <cell r="B42" t="str">
            <v>Анора-Муниса</v>
          </cell>
          <cell r="C42" t="str">
            <v>ф/х</v>
          </cell>
          <cell r="D42" t="str">
            <v>Х.Олимжон</v>
          </cell>
          <cell r="E42" t="str">
            <v>Зафаробод</v>
          </cell>
          <cell r="F42">
            <v>30000</v>
          </cell>
          <cell r="H42">
            <v>18</v>
          </cell>
        </row>
        <row r="43">
          <cell r="A43">
            <v>706</v>
          </cell>
          <cell r="B43" t="str">
            <v>Анорбой Отабек орзуси</v>
          </cell>
          <cell r="C43" t="str">
            <v>ф/х</v>
          </cell>
          <cell r="D43" t="str">
            <v>Х.Олимжон</v>
          </cell>
          <cell r="E43" t="str">
            <v>Зафаробод</v>
          </cell>
          <cell r="F43">
            <v>28500</v>
          </cell>
          <cell r="H43">
            <v>18</v>
          </cell>
        </row>
        <row r="44">
          <cell r="A44">
            <v>707</v>
          </cell>
          <cell r="B44" t="str">
            <v>Аскар-Пулат</v>
          </cell>
          <cell r="C44" t="str">
            <v>ф/х</v>
          </cell>
          <cell r="D44" t="str">
            <v>Х.Олимжон</v>
          </cell>
          <cell r="E44" t="str">
            <v>Зафаробод</v>
          </cell>
          <cell r="F44">
            <v>46200</v>
          </cell>
          <cell r="H44">
            <v>20</v>
          </cell>
        </row>
        <row r="45">
          <cell r="A45">
            <v>708</v>
          </cell>
          <cell r="B45" t="str">
            <v>Ахмадхон</v>
          </cell>
          <cell r="C45" t="str">
            <v>ф/х</v>
          </cell>
          <cell r="D45" t="str">
            <v>Х.Олимжон</v>
          </cell>
          <cell r="E45" t="str">
            <v>Зафаробод</v>
          </cell>
          <cell r="F45">
            <v>58000</v>
          </cell>
          <cell r="H45">
            <v>18</v>
          </cell>
        </row>
        <row r="46">
          <cell r="A46">
            <v>709</v>
          </cell>
          <cell r="B46" t="str">
            <v>Б.Боголони</v>
          </cell>
          <cell r="C46" t="str">
            <v>ф/х</v>
          </cell>
          <cell r="D46" t="str">
            <v>Х.Олимжон</v>
          </cell>
          <cell r="E46" t="str">
            <v>Зафаробод</v>
          </cell>
          <cell r="F46">
            <v>72800</v>
          </cell>
          <cell r="H46">
            <v>22</v>
          </cell>
        </row>
        <row r="47">
          <cell r="A47">
            <v>710</v>
          </cell>
          <cell r="B47" t="str">
            <v>Баходир-Ботир</v>
          </cell>
          <cell r="C47" t="str">
            <v>ф/х</v>
          </cell>
          <cell r="D47" t="str">
            <v>Х.Олимжон</v>
          </cell>
          <cell r="E47" t="str">
            <v>Зафаробод</v>
          </cell>
          <cell r="F47">
            <v>133100</v>
          </cell>
          <cell r="H47">
            <v>20</v>
          </cell>
        </row>
        <row r="48">
          <cell r="A48">
            <v>711</v>
          </cell>
          <cell r="B48" t="str">
            <v>Баходир-Соиб</v>
          </cell>
          <cell r="C48" t="str">
            <v>ф/х</v>
          </cell>
          <cell r="D48" t="str">
            <v>Х.Олимжон</v>
          </cell>
          <cell r="E48" t="str">
            <v>Зафаробод</v>
          </cell>
          <cell r="F48">
            <v>16500</v>
          </cell>
          <cell r="H48">
            <v>17</v>
          </cell>
        </row>
        <row r="49">
          <cell r="A49">
            <v>712</v>
          </cell>
          <cell r="B49" t="str">
            <v>Бахтиёр-Сардор</v>
          </cell>
          <cell r="C49" t="str">
            <v>ф/х</v>
          </cell>
          <cell r="D49" t="str">
            <v>Х.Олимжон</v>
          </cell>
          <cell r="E49" t="str">
            <v>Зафаробод</v>
          </cell>
          <cell r="F49">
            <v>18000</v>
          </cell>
          <cell r="H49">
            <v>19</v>
          </cell>
        </row>
        <row r="50">
          <cell r="A50">
            <v>713</v>
          </cell>
          <cell r="B50" t="str">
            <v>Бобур-Комил</v>
          </cell>
          <cell r="C50" t="str">
            <v>ф/х</v>
          </cell>
          <cell r="D50" t="str">
            <v>Х.Олимжон</v>
          </cell>
          <cell r="E50" t="str">
            <v>Зафаробод</v>
          </cell>
          <cell r="F50">
            <v>21300</v>
          </cell>
          <cell r="H50">
            <v>18</v>
          </cell>
        </row>
        <row r="51">
          <cell r="A51">
            <v>714</v>
          </cell>
          <cell r="B51" t="str">
            <v>Булунгур-2</v>
          </cell>
          <cell r="C51" t="str">
            <v>ф/х</v>
          </cell>
          <cell r="D51" t="str">
            <v>Х.Олимжон</v>
          </cell>
          <cell r="E51" t="str">
            <v>Зафаробод</v>
          </cell>
          <cell r="F51">
            <v>43200</v>
          </cell>
          <cell r="H51">
            <v>17</v>
          </cell>
        </row>
        <row r="52">
          <cell r="A52">
            <v>715</v>
          </cell>
          <cell r="B52" t="str">
            <v>Бурибой</v>
          </cell>
          <cell r="C52" t="str">
            <v>ф/х</v>
          </cell>
          <cell r="D52" t="str">
            <v>Х.Олимжон</v>
          </cell>
          <cell r="E52" t="str">
            <v>Зафаробод</v>
          </cell>
          <cell r="F52">
            <v>78000</v>
          </cell>
          <cell r="H52">
            <v>17</v>
          </cell>
        </row>
        <row r="53">
          <cell r="A53">
            <v>716</v>
          </cell>
          <cell r="B53" t="str">
            <v>Бурон</v>
          </cell>
          <cell r="C53" t="str">
            <v>ф/х</v>
          </cell>
          <cell r="D53" t="str">
            <v>Х.Олимжон</v>
          </cell>
          <cell r="E53" t="str">
            <v>Зафаробод</v>
          </cell>
          <cell r="F53">
            <v>37800</v>
          </cell>
          <cell r="H53">
            <v>17</v>
          </cell>
        </row>
        <row r="54">
          <cell r="A54">
            <v>717</v>
          </cell>
          <cell r="B54" t="str">
            <v>Вахоб</v>
          </cell>
          <cell r="C54" t="str">
            <v>ф/х</v>
          </cell>
          <cell r="D54" t="str">
            <v>Х.Олимжон</v>
          </cell>
          <cell r="E54" t="str">
            <v>Зафаробод</v>
          </cell>
          <cell r="F54">
            <v>22100</v>
          </cell>
          <cell r="H54">
            <v>18</v>
          </cell>
        </row>
        <row r="55">
          <cell r="A55">
            <v>718</v>
          </cell>
          <cell r="B55" t="str">
            <v>Давлатёр</v>
          </cell>
          <cell r="C55" t="str">
            <v>ф/х</v>
          </cell>
          <cell r="D55" t="str">
            <v>Х.Олимжон</v>
          </cell>
          <cell r="E55" t="str">
            <v>Зафаробод</v>
          </cell>
          <cell r="F55">
            <v>35000</v>
          </cell>
          <cell r="H55">
            <v>18</v>
          </cell>
        </row>
        <row r="56">
          <cell r="A56">
            <v>719</v>
          </cell>
          <cell r="B56" t="str">
            <v>Диёрбек-Асилбек</v>
          </cell>
          <cell r="C56" t="str">
            <v>ф/х</v>
          </cell>
          <cell r="D56" t="str">
            <v>Х.Олимжон</v>
          </cell>
          <cell r="E56" t="str">
            <v>Зафаробод</v>
          </cell>
          <cell r="F56">
            <v>28000</v>
          </cell>
          <cell r="H56">
            <v>18</v>
          </cell>
        </row>
        <row r="57">
          <cell r="A57">
            <v>720</v>
          </cell>
          <cell r="B57" t="str">
            <v>Дилмурод-Кузи</v>
          </cell>
          <cell r="C57" t="str">
            <v>ф/х</v>
          </cell>
          <cell r="D57" t="str">
            <v>Х.Олимжон</v>
          </cell>
          <cell r="E57" t="str">
            <v>Зафаробод</v>
          </cell>
          <cell r="F57">
            <v>41200</v>
          </cell>
          <cell r="H57">
            <v>20</v>
          </cell>
        </row>
        <row r="58">
          <cell r="A58">
            <v>721</v>
          </cell>
          <cell r="B58" t="str">
            <v>Дилсафар</v>
          </cell>
          <cell r="C58" t="str">
            <v>ф/х</v>
          </cell>
          <cell r="D58" t="str">
            <v>Х.Олимжон</v>
          </cell>
          <cell r="E58" t="str">
            <v>Зафаробод</v>
          </cell>
          <cell r="F58">
            <v>13800</v>
          </cell>
          <cell r="H58">
            <v>17</v>
          </cell>
        </row>
        <row r="59">
          <cell r="A59">
            <v>722</v>
          </cell>
          <cell r="B59" t="str">
            <v>Доринсой</v>
          </cell>
          <cell r="C59" t="str">
            <v>ф/х</v>
          </cell>
          <cell r="D59" t="str">
            <v>Х.Олимжон</v>
          </cell>
          <cell r="E59" t="str">
            <v>Зафаробод</v>
          </cell>
          <cell r="F59">
            <v>15000</v>
          </cell>
          <cell r="H59">
            <v>19</v>
          </cell>
        </row>
        <row r="60">
          <cell r="A60">
            <v>723</v>
          </cell>
          <cell r="B60" t="str">
            <v>Дувлат</v>
          </cell>
          <cell r="C60" t="str">
            <v>ф/х</v>
          </cell>
          <cell r="D60" t="str">
            <v>Х.Олимжон</v>
          </cell>
          <cell r="E60" t="str">
            <v>Зафаробод</v>
          </cell>
          <cell r="F60">
            <v>344200</v>
          </cell>
          <cell r="H60">
            <v>19</v>
          </cell>
        </row>
        <row r="61">
          <cell r="A61">
            <v>724</v>
          </cell>
          <cell r="B61" t="str">
            <v>Жахонгир Д</v>
          </cell>
          <cell r="C61" t="str">
            <v>ф/х</v>
          </cell>
          <cell r="D61" t="str">
            <v>Х.Олимжон</v>
          </cell>
          <cell r="E61" t="str">
            <v>Зафаробод</v>
          </cell>
          <cell r="F61">
            <v>41900</v>
          </cell>
          <cell r="H61">
            <v>17</v>
          </cell>
        </row>
        <row r="62">
          <cell r="A62">
            <v>725</v>
          </cell>
          <cell r="B62" t="str">
            <v>Зевес киёфаси</v>
          </cell>
          <cell r="C62" t="str">
            <v>ф/х</v>
          </cell>
          <cell r="D62" t="str">
            <v>Х.Олимжон</v>
          </cell>
          <cell r="E62" t="str">
            <v>Зафаробод</v>
          </cell>
          <cell r="F62">
            <v>28500</v>
          </cell>
          <cell r="H62">
            <v>16</v>
          </cell>
        </row>
        <row r="63">
          <cell r="A63">
            <v>726</v>
          </cell>
          <cell r="B63" t="str">
            <v>Икромжон</v>
          </cell>
          <cell r="C63" t="str">
            <v>ф/х</v>
          </cell>
          <cell r="D63" t="str">
            <v>Х.Олимжон</v>
          </cell>
          <cell r="E63" t="str">
            <v>Зафаробод</v>
          </cell>
          <cell r="F63">
            <v>55200</v>
          </cell>
          <cell r="H63">
            <v>21</v>
          </cell>
        </row>
        <row r="64">
          <cell r="A64">
            <v>727</v>
          </cell>
          <cell r="B64" t="str">
            <v>Иштихон-Гузор</v>
          </cell>
          <cell r="C64" t="str">
            <v>ф/х</v>
          </cell>
          <cell r="D64" t="str">
            <v>Х.Олимжон</v>
          </cell>
          <cell r="E64" t="str">
            <v>Зафаробод</v>
          </cell>
          <cell r="F64">
            <v>30300</v>
          </cell>
          <cell r="H64">
            <v>22</v>
          </cell>
        </row>
        <row r="65">
          <cell r="A65">
            <v>728</v>
          </cell>
          <cell r="B65" t="str">
            <v>Кахрамон-Жамшид</v>
          </cell>
          <cell r="C65" t="str">
            <v>ф/х</v>
          </cell>
          <cell r="D65" t="str">
            <v>Х.Олимжон</v>
          </cell>
          <cell r="E65" t="str">
            <v>Зафаробод</v>
          </cell>
          <cell r="F65">
            <v>21500</v>
          </cell>
          <cell r="H65">
            <v>20</v>
          </cell>
        </row>
        <row r="66">
          <cell r="A66">
            <v>729</v>
          </cell>
          <cell r="B66" t="str">
            <v>Керегатош</v>
          </cell>
          <cell r="C66" t="str">
            <v>ф/х</v>
          </cell>
          <cell r="D66" t="str">
            <v>Х.Олимжон</v>
          </cell>
          <cell r="E66" t="str">
            <v>Зафаробод</v>
          </cell>
          <cell r="F66">
            <v>28500</v>
          </cell>
          <cell r="H66">
            <v>24</v>
          </cell>
        </row>
        <row r="67">
          <cell r="A67">
            <v>730</v>
          </cell>
          <cell r="B67" t="str">
            <v xml:space="preserve">Кобул-Боймон </v>
          </cell>
          <cell r="C67" t="str">
            <v>ф/х</v>
          </cell>
          <cell r="D67" t="str">
            <v>Х.Олимжон</v>
          </cell>
          <cell r="E67" t="str">
            <v>Зафаробод</v>
          </cell>
          <cell r="F67">
            <v>32400</v>
          </cell>
          <cell r="H67">
            <v>22</v>
          </cell>
        </row>
        <row r="68">
          <cell r="A68">
            <v>731</v>
          </cell>
          <cell r="B68" t="str">
            <v>Кодир Чурогон</v>
          </cell>
          <cell r="C68" t="str">
            <v>ф/х</v>
          </cell>
          <cell r="D68" t="str">
            <v>Х.Олимжон</v>
          </cell>
          <cell r="E68" t="str">
            <v>Зафаробод</v>
          </cell>
          <cell r="F68">
            <v>49700</v>
          </cell>
          <cell r="H68">
            <v>22</v>
          </cell>
        </row>
        <row r="69">
          <cell r="A69">
            <v>732</v>
          </cell>
          <cell r="B69" t="str">
            <v>Коратош</v>
          </cell>
          <cell r="C69" t="str">
            <v>ф/х</v>
          </cell>
          <cell r="D69" t="str">
            <v>Х.Олимжон</v>
          </cell>
          <cell r="E69" t="str">
            <v>Зафаробод</v>
          </cell>
          <cell r="F69">
            <v>39300</v>
          </cell>
          <cell r="H69">
            <v>18</v>
          </cell>
        </row>
        <row r="70">
          <cell r="A70">
            <v>733</v>
          </cell>
          <cell r="B70" t="str">
            <v>Кувон тупли-Имонкул ота</v>
          </cell>
          <cell r="C70" t="str">
            <v>ф/х</v>
          </cell>
          <cell r="D70" t="str">
            <v>Х.Олимжон</v>
          </cell>
          <cell r="E70" t="str">
            <v>Зафаробод</v>
          </cell>
          <cell r="F70">
            <v>43800</v>
          </cell>
          <cell r="H70">
            <v>17</v>
          </cell>
        </row>
        <row r="71">
          <cell r="A71">
            <v>734</v>
          </cell>
          <cell r="B71" t="str">
            <v>Курбон хожи</v>
          </cell>
          <cell r="C71" t="str">
            <v>ф/х</v>
          </cell>
          <cell r="D71" t="str">
            <v>Х.Олимжон</v>
          </cell>
          <cell r="E71" t="str">
            <v>Зафаробод</v>
          </cell>
          <cell r="F71">
            <v>42300</v>
          </cell>
          <cell r="H71">
            <v>22</v>
          </cell>
        </row>
        <row r="72">
          <cell r="A72">
            <v>735</v>
          </cell>
          <cell r="B72" t="str">
            <v>Маматкул ота Холмирзаев</v>
          </cell>
          <cell r="C72" t="str">
            <v>ф/х</v>
          </cell>
          <cell r="D72" t="str">
            <v>Х.Олимжон</v>
          </cell>
          <cell r="E72" t="str">
            <v>Зафаробод</v>
          </cell>
          <cell r="F72">
            <v>68400</v>
          </cell>
          <cell r="H72">
            <v>17</v>
          </cell>
        </row>
        <row r="73">
          <cell r="A73">
            <v>736</v>
          </cell>
          <cell r="B73" t="str">
            <v>Мана-Сахар</v>
          </cell>
          <cell r="C73" t="str">
            <v>ф/х</v>
          </cell>
          <cell r="D73" t="str">
            <v>Х.Олимжон</v>
          </cell>
          <cell r="E73" t="str">
            <v>Зафаробод</v>
          </cell>
          <cell r="F73">
            <v>52800</v>
          </cell>
          <cell r="H73">
            <v>20</v>
          </cell>
        </row>
        <row r="74">
          <cell r="A74">
            <v>737</v>
          </cell>
          <cell r="B74" t="str">
            <v>Марди бобо1</v>
          </cell>
          <cell r="C74" t="str">
            <v>ф/х</v>
          </cell>
          <cell r="D74" t="str">
            <v>Х.Олимжон</v>
          </cell>
          <cell r="E74" t="str">
            <v>Зафаробод</v>
          </cell>
          <cell r="F74">
            <v>87400</v>
          </cell>
          <cell r="H74">
            <v>23</v>
          </cell>
        </row>
        <row r="75">
          <cell r="A75">
            <v>738</v>
          </cell>
          <cell r="B75" t="str">
            <v>Матонат</v>
          </cell>
          <cell r="C75" t="str">
            <v>ф/х</v>
          </cell>
          <cell r="D75" t="str">
            <v>Х.Олимжон</v>
          </cell>
          <cell r="E75" t="str">
            <v>Зафаробод</v>
          </cell>
          <cell r="F75">
            <v>72200</v>
          </cell>
          <cell r="H75">
            <v>18</v>
          </cell>
        </row>
        <row r="76">
          <cell r="A76">
            <v>739</v>
          </cell>
          <cell r="B76" t="str">
            <v>Маъмур</v>
          </cell>
          <cell r="C76" t="str">
            <v>ф/х</v>
          </cell>
          <cell r="D76" t="str">
            <v>Х.Олимжон</v>
          </cell>
          <cell r="E76" t="str">
            <v>Зафаробод</v>
          </cell>
          <cell r="F76">
            <v>36400</v>
          </cell>
          <cell r="H76">
            <v>17</v>
          </cell>
        </row>
        <row r="77">
          <cell r="A77">
            <v>740</v>
          </cell>
          <cell r="B77" t="str">
            <v>Мезон-Гул</v>
          </cell>
          <cell r="C77" t="str">
            <v>ф/х</v>
          </cell>
          <cell r="D77" t="str">
            <v>Х.Олимжон</v>
          </cell>
          <cell r="E77" t="str">
            <v>Зафаробод</v>
          </cell>
          <cell r="F77">
            <v>52000</v>
          </cell>
          <cell r="H77">
            <v>17</v>
          </cell>
        </row>
        <row r="78">
          <cell r="A78">
            <v>741</v>
          </cell>
          <cell r="B78" t="str">
            <v>Муаззам-Мазмут</v>
          </cell>
          <cell r="C78" t="str">
            <v>ф/х</v>
          </cell>
          <cell r="D78" t="str">
            <v>Х.Олимжон</v>
          </cell>
          <cell r="E78" t="str">
            <v>Зафаробод</v>
          </cell>
          <cell r="F78">
            <v>23300</v>
          </cell>
          <cell r="H78">
            <v>17</v>
          </cell>
        </row>
        <row r="79">
          <cell r="A79">
            <v>742</v>
          </cell>
          <cell r="B79" t="str">
            <v>Муз океан</v>
          </cell>
          <cell r="C79" t="str">
            <v>ф/х</v>
          </cell>
          <cell r="D79" t="str">
            <v>Х.Олимжон</v>
          </cell>
          <cell r="E79" t="str">
            <v>Зафаробод</v>
          </cell>
          <cell r="F79">
            <v>27300</v>
          </cell>
          <cell r="H79">
            <v>18</v>
          </cell>
        </row>
        <row r="80">
          <cell r="A80">
            <v>743</v>
          </cell>
          <cell r="B80" t="str">
            <v>Мусурмон ота</v>
          </cell>
          <cell r="C80" t="str">
            <v>ф/х</v>
          </cell>
          <cell r="D80" t="str">
            <v>Х.Олимжон</v>
          </cell>
          <cell r="E80" t="str">
            <v>Зафаробод</v>
          </cell>
          <cell r="F80">
            <v>32500</v>
          </cell>
          <cell r="H80">
            <v>18</v>
          </cell>
        </row>
        <row r="81">
          <cell r="A81">
            <v>744</v>
          </cell>
          <cell r="B81" t="str">
            <v>Немат Авалбоев</v>
          </cell>
          <cell r="C81" t="str">
            <v>ф/х</v>
          </cell>
          <cell r="D81" t="str">
            <v>Х.Олимжон</v>
          </cell>
          <cell r="E81" t="str">
            <v>Зафаробод</v>
          </cell>
          <cell r="F81">
            <v>7100</v>
          </cell>
          <cell r="H81">
            <v>18</v>
          </cell>
        </row>
        <row r="82">
          <cell r="A82">
            <v>745</v>
          </cell>
          <cell r="B82" t="str">
            <v>Нурбобо Исоков</v>
          </cell>
          <cell r="C82" t="str">
            <v>ф/х</v>
          </cell>
          <cell r="D82" t="str">
            <v>Х.Олимжон</v>
          </cell>
          <cell r="E82" t="str">
            <v>Зафаробод</v>
          </cell>
          <cell r="F82">
            <v>39300</v>
          </cell>
          <cell r="H82">
            <v>19</v>
          </cell>
        </row>
        <row r="83">
          <cell r="A83">
            <v>746</v>
          </cell>
          <cell r="B83" t="str">
            <v>Нуриддин Туракулов</v>
          </cell>
          <cell r="C83" t="str">
            <v>ф/х</v>
          </cell>
          <cell r="D83" t="str">
            <v>Х.Олимжон</v>
          </cell>
          <cell r="E83" t="str">
            <v>Зафаробод</v>
          </cell>
          <cell r="F83">
            <v>48500</v>
          </cell>
          <cell r="H83">
            <v>20</v>
          </cell>
        </row>
        <row r="84">
          <cell r="A84">
            <v>747</v>
          </cell>
          <cell r="B84" t="str">
            <v>Ойбек</v>
          </cell>
          <cell r="C84" t="str">
            <v>ф/х</v>
          </cell>
          <cell r="D84" t="str">
            <v>Х.Олимжон</v>
          </cell>
          <cell r="E84" t="str">
            <v>Зафаробод</v>
          </cell>
          <cell r="F84">
            <v>13000</v>
          </cell>
          <cell r="H84">
            <v>21</v>
          </cell>
        </row>
        <row r="85">
          <cell r="A85">
            <v>748</v>
          </cell>
          <cell r="B85" t="str">
            <v>Оллон кудук</v>
          </cell>
          <cell r="C85" t="str">
            <v>ф/х</v>
          </cell>
          <cell r="D85" t="str">
            <v>Х.Олимжон</v>
          </cell>
          <cell r="E85" t="str">
            <v>Зафаробод</v>
          </cell>
          <cell r="F85">
            <v>30900</v>
          </cell>
          <cell r="H85">
            <v>24</v>
          </cell>
        </row>
        <row r="86">
          <cell r="A86">
            <v>749</v>
          </cell>
          <cell r="B86" t="str">
            <v>Олмос-Мухаммад</v>
          </cell>
          <cell r="C86" t="str">
            <v>ф/х</v>
          </cell>
          <cell r="D86" t="str">
            <v>Х.Олимжон</v>
          </cell>
          <cell r="E86" t="str">
            <v>Зафаробод</v>
          </cell>
          <cell r="F86">
            <v>53700</v>
          </cell>
          <cell r="H86">
            <v>20</v>
          </cell>
        </row>
        <row r="87">
          <cell r="A87">
            <v>750</v>
          </cell>
          <cell r="B87" t="str">
            <v>Ориф-Маман</v>
          </cell>
          <cell r="C87" t="str">
            <v>ф/х</v>
          </cell>
          <cell r="D87" t="str">
            <v>Х.Олимжон</v>
          </cell>
          <cell r="E87" t="str">
            <v>Зафаробод</v>
          </cell>
          <cell r="F87">
            <v>45500</v>
          </cell>
          <cell r="H87">
            <v>22</v>
          </cell>
        </row>
        <row r="88">
          <cell r="A88">
            <v>751</v>
          </cell>
          <cell r="B88" t="str">
            <v>Рахмат дом</v>
          </cell>
          <cell r="C88" t="str">
            <v>ф/х</v>
          </cell>
          <cell r="D88" t="str">
            <v>Х.Олимжон</v>
          </cell>
          <cell r="E88" t="str">
            <v>Зафаробод</v>
          </cell>
          <cell r="F88">
            <v>9000</v>
          </cell>
          <cell r="H88">
            <v>21</v>
          </cell>
        </row>
        <row r="89">
          <cell r="A89">
            <v>752</v>
          </cell>
          <cell r="B89" t="str">
            <v>Рузиева Шахринисо</v>
          </cell>
          <cell r="C89" t="str">
            <v>ф/х</v>
          </cell>
          <cell r="D89" t="str">
            <v>Х.Олимжон</v>
          </cell>
          <cell r="E89" t="str">
            <v>Зафаробод</v>
          </cell>
          <cell r="F89">
            <v>3000</v>
          </cell>
          <cell r="H89">
            <v>20</v>
          </cell>
        </row>
        <row r="90">
          <cell r="A90">
            <v>753</v>
          </cell>
          <cell r="B90" t="str">
            <v>Садирсой</v>
          </cell>
          <cell r="C90" t="str">
            <v>ф/х</v>
          </cell>
          <cell r="D90" t="str">
            <v>Х.Олимжон</v>
          </cell>
          <cell r="E90" t="str">
            <v>Зафаробод</v>
          </cell>
          <cell r="F90">
            <v>17500</v>
          </cell>
          <cell r="H90">
            <v>19</v>
          </cell>
        </row>
        <row r="91">
          <cell r="A91">
            <v>754</v>
          </cell>
          <cell r="B91" t="str">
            <v>Сайхурд</v>
          </cell>
          <cell r="C91" t="str">
            <v>ф/х</v>
          </cell>
          <cell r="D91" t="str">
            <v>Х.Олимжон</v>
          </cell>
          <cell r="E91" t="str">
            <v>Зафаробод</v>
          </cell>
          <cell r="F91">
            <v>8800</v>
          </cell>
          <cell r="H91">
            <v>22</v>
          </cell>
        </row>
        <row r="92">
          <cell r="A92">
            <v>755</v>
          </cell>
          <cell r="B92" t="str">
            <v>Сароиб</v>
          </cell>
          <cell r="C92" t="str">
            <v>ф/х</v>
          </cell>
          <cell r="D92" t="str">
            <v>Х.Олимжон</v>
          </cell>
          <cell r="E92" t="str">
            <v>Зафаробод</v>
          </cell>
          <cell r="F92">
            <v>60500</v>
          </cell>
          <cell r="H92">
            <v>22</v>
          </cell>
        </row>
        <row r="93">
          <cell r="A93">
            <v>756</v>
          </cell>
          <cell r="B93" t="str">
            <v>Синдор ота</v>
          </cell>
          <cell r="C93" t="str">
            <v>ф/х</v>
          </cell>
          <cell r="D93" t="str">
            <v>Х.Олимжон</v>
          </cell>
          <cell r="E93" t="str">
            <v>Зафаробод</v>
          </cell>
          <cell r="F93">
            <v>68900</v>
          </cell>
          <cell r="H93">
            <v>18</v>
          </cell>
        </row>
        <row r="94">
          <cell r="A94">
            <v>757</v>
          </cell>
          <cell r="B94" t="str">
            <v>Сирож</v>
          </cell>
          <cell r="C94" t="str">
            <v>ф/х</v>
          </cell>
          <cell r="D94" t="str">
            <v>Х.Олимжон</v>
          </cell>
          <cell r="E94" t="str">
            <v>Зафаробод</v>
          </cell>
          <cell r="F94">
            <v>113900</v>
          </cell>
          <cell r="H94">
            <v>17</v>
          </cell>
        </row>
        <row r="95">
          <cell r="A95">
            <v>758</v>
          </cell>
          <cell r="B95" t="str">
            <v>Солжукбек</v>
          </cell>
          <cell r="C95" t="str">
            <v>ф/х</v>
          </cell>
          <cell r="D95" t="str">
            <v>Х.Олимжон</v>
          </cell>
          <cell r="E95" t="str">
            <v>Зафаробод</v>
          </cell>
          <cell r="F95">
            <v>18200</v>
          </cell>
          <cell r="H95">
            <v>20</v>
          </cell>
        </row>
        <row r="96">
          <cell r="A96">
            <v>759</v>
          </cell>
          <cell r="B96" t="str">
            <v>Субон бобо</v>
          </cell>
          <cell r="C96" t="str">
            <v>ф/х</v>
          </cell>
          <cell r="D96" t="str">
            <v>Х.Олимжон</v>
          </cell>
          <cell r="E96" t="str">
            <v>Зафаробод</v>
          </cell>
          <cell r="F96">
            <v>19200</v>
          </cell>
          <cell r="H96">
            <v>17</v>
          </cell>
        </row>
        <row r="97">
          <cell r="A97">
            <v>760</v>
          </cell>
          <cell r="B97" t="str">
            <v>Сугдиёна</v>
          </cell>
          <cell r="C97" t="str">
            <v>ф/х</v>
          </cell>
          <cell r="D97" t="str">
            <v>Х.Олимжон</v>
          </cell>
          <cell r="E97" t="str">
            <v>Зафаробод</v>
          </cell>
          <cell r="F97">
            <v>30800</v>
          </cell>
          <cell r="H97">
            <v>20</v>
          </cell>
        </row>
        <row r="98">
          <cell r="A98">
            <v>761</v>
          </cell>
          <cell r="B98" t="str">
            <v>Тилов ота</v>
          </cell>
          <cell r="C98" t="str">
            <v>ф/х</v>
          </cell>
          <cell r="D98" t="str">
            <v>Х.Олимжон</v>
          </cell>
          <cell r="E98" t="str">
            <v>Зафаробод</v>
          </cell>
          <cell r="F98">
            <v>68700</v>
          </cell>
          <cell r="H98">
            <v>20</v>
          </cell>
        </row>
        <row r="99">
          <cell r="A99">
            <v>762</v>
          </cell>
          <cell r="B99" t="str">
            <v>Тулгоной</v>
          </cell>
          <cell r="C99" t="str">
            <v>ф/х</v>
          </cell>
          <cell r="D99" t="str">
            <v>Х.Олимжон</v>
          </cell>
          <cell r="E99" t="str">
            <v>Зафаробод</v>
          </cell>
          <cell r="F99">
            <v>87800</v>
          </cell>
          <cell r="H99">
            <v>18</v>
          </cell>
        </row>
        <row r="100">
          <cell r="A100">
            <v>763</v>
          </cell>
          <cell r="B100" t="str">
            <v>Турабек</v>
          </cell>
          <cell r="C100" t="str">
            <v>ф/х</v>
          </cell>
          <cell r="D100" t="str">
            <v>Х.Олимжон</v>
          </cell>
          <cell r="E100" t="str">
            <v>Зафаробод</v>
          </cell>
          <cell r="F100">
            <v>21000</v>
          </cell>
          <cell r="H100">
            <v>18</v>
          </cell>
        </row>
        <row r="101">
          <cell r="A101">
            <v>764</v>
          </cell>
          <cell r="B101" t="str">
            <v>Туфаланг</v>
          </cell>
          <cell r="C101" t="str">
            <v>ф/х</v>
          </cell>
          <cell r="D101" t="str">
            <v>Х.Олимжон</v>
          </cell>
          <cell r="E101" t="str">
            <v>Зафаробод</v>
          </cell>
          <cell r="F101">
            <v>30000</v>
          </cell>
          <cell r="H101">
            <v>20</v>
          </cell>
        </row>
        <row r="102">
          <cell r="A102">
            <v>766</v>
          </cell>
          <cell r="B102" t="str">
            <v>Феруз</v>
          </cell>
          <cell r="C102" t="str">
            <v>ф/х</v>
          </cell>
          <cell r="D102" t="str">
            <v>Х.Олимжон</v>
          </cell>
          <cell r="E102" t="str">
            <v>Зафаробод</v>
          </cell>
          <cell r="F102">
            <v>80600</v>
          </cell>
          <cell r="H102">
            <v>22</v>
          </cell>
        </row>
        <row r="103">
          <cell r="A103">
            <v>767</v>
          </cell>
          <cell r="B103" t="str">
            <v>Феруза Мамирова</v>
          </cell>
          <cell r="C103" t="str">
            <v>ф/х</v>
          </cell>
          <cell r="D103" t="str">
            <v>Х.Олимжон</v>
          </cell>
          <cell r="E103" t="str">
            <v>Зафаробод</v>
          </cell>
          <cell r="F103">
            <v>25700</v>
          </cell>
          <cell r="H103">
            <v>17</v>
          </cell>
        </row>
        <row r="104">
          <cell r="A104">
            <v>768</v>
          </cell>
          <cell r="B104" t="str">
            <v>Фуркат</v>
          </cell>
          <cell r="C104" t="str">
            <v>ф/х</v>
          </cell>
          <cell r="D104" t="str">
            <v>Х.Олимжон</v>
          </cell>
          <cell r="E104" t="str">
            <v>Зафаробод</v>
          </cell>
          <cell r="F104">
            <v>86500</v>
          </cell>
          <cell r="H104">
            <v>18</v>
          </cell>
        </row>
        <row r="105">
          <cell r="A105">
            <v>769</v>
          </cell>
          <cell r="B105" t="str">
            <v>Худоёрхон</v>
          </cell>
          <cell r="C105" t="str">
            <v>ф/х</v>
          </cell>
          <cell r="D105" t="str">
            <v>Х.Олимжон</v>
          </cell>
          <cell r="E105" t="str">
            <v>Зафаробод</v>
          </cell>
          <cell r="F105">
            <v>100000</v>
          </cell>
          <cell r="H105">
            <v>17</v>
          </cell>
        </row>
        <row r="106">
          <cell r="A106">
            <v>770</v>
          </cell>
          <cell r="B106" t="str">
            <v>Худойберди ота</v>
          </cell>
          <cell r="C106" t="str">
            <v>ф/х</v>
          </cell>
          <cell r="D106" t="str">
            <v>Х.Олимжон</v>
          </cell>
          <cell r="E106" t="str">
            <v>Зафаробод</v>
          </cell>
          <cell r="F106">
            <v>17900</v>
          </cell>
          <cell r="H106">
            <v>24</v>
          </cell>
        </row>
        <row r="107">
          <cell r="A107">
            <v>771</v>
          </cell>
          <cell r="B107" t="str">
            <v>Хулкар</v>
          </cell>
          <cell r="C107" t="str">
            <v>ф/х</v>
          </cell>
          <cell r="D107" t="str">
            <v>Х.Олимжон</v>
          </cell>
          <cell r="E107" t="str">
            <v>Зафаробод</v>
          </cell>
          <cell r="F107">
            <v>34700</v>
          </cell>
          <cell r="H107">
            <v>17</v>
          </cell>
        </row>
        <row r="108">
          <cell r="A108">
            <v>772</v>
          </cell>
          <cell r="B108" t="str">
            <v>Хумо-Хол</v>
          </cell>
          <cell r="C108" t="str">
            <v>ф/х</v>
          </cell>
          <cell r="D108" t="str">
            <v>Х.Олимжон</v>
          </cell>
          <cell r="E108" t="str">
            <v>Зафаробод</v>
          </cell>
          <cell r="F108">
            <v>75100</v>
          </cell>
          <cell r="H108">
            <v>17</v>
          </cell>
        </row>
        <row r="109">
          <cell r="A109">
            <v>773</v>
          </cell>
          <cell r="B109" t="str">
            <v>Хур диёр орзуси</v>
          </cell>
          <cell r="C109" t="str">
            <v>ф/х</v>
          </cell>
          <cell r="D109" t="str">
            <v>Х.Олимжон</v>
          </cell>
          <cell r="E109" t="str">
            <v>Зафаробод</v>
          </cell>
          <cell r="F109">
            <v>43200</v>
          </cell>
          <cell r="H109">
            <v>18</v>
          </cell>
        </row>
        <row r="110">
          <cell r="A110">
            <v>774</v>
          </cell>
          <cell r="B110" t="str">
            <v>Чингизхон</v>
          </cell>
          <cell r="C110" t="str">
            <v>ф/х</v>
          </cell>
          <cell r="D110" t="str">
            <v>Х.Олимжон</v>
          </cell>
          <cell r="E110" t="str">
            <v>Зафаробод</v>
          </cell>
          <cell r="F110">
            <v>60800</v>
          </cell>
          <cell r="H110">
            <v>19</v>
          </cell>
        </row>
        <row r="111">
          <cell r="A111">
            <v>775</v>
          </cell>
          <cell r="B111" t="str">
            <v>Шерзот</v>
          </cell>
          <cell r="C111" t="str">
            <v>ф/х</v>
          </cell>
          <cell r="D111" t="str">
            <v>Х.Олимжон</v>
          </cell>
          <cell r="E111" t="str">
            <v>Зафаробод</v>
          </cell>
          <cell r="F111">
            <v>112800</v>
          </cell>
          <cell r="H111">
            <v>22</v>
          </cell>
        </row>
        <row r="112">
          <cell r="A112">
            <v>776</v>
          </cell>
          <cell r="B112" t="str">
            <v>Шухрат-1</v>
          </cell>
          <cell r="C112" t="str">
            <v>ф/х</v>
          </cell>
          <cell r="D112" t="str">
            <v>Х.Олимжон</v>
          </cell>
          <cell r="E112" t="str">
            <v>Зафаробод</v>
          </cell>
          <cell r="F112">
            <v>24900</v>
          </cell>
          <cell r="H112">
            <v>19</v>
          </cell>
        </row>
        <row r="113">
          <cell r="A113">
            <v>777</v>
          </cell>
          <cell r="B113" t="str">
            <v>Элёр-Сардор</v>
          </cell>
          <cell r="C113" t="str">
            <v>ф/х</v>
          </cell>
          <cell r="D113" t="str">
            <v>Х.Олимжон</v>
          </cell>
          <cell r="E113" t="str">
            <v>Зафаробод</v>
          </cell>
          <cell r="F113">
            <v>27000</v>
          </cell>
          <cell r="H113">
            <v>18</v>
          </cell>
        </row>
        <row r="114">
          <cell r="A114">
            <v>778</v>
          </cell>
          <cell r="B114" t="str">
            <v>Эргаш-Шербек</v>
          </cell>
          <cell r="C114" t="str">
            <v>ф/х</v>
          </cell>
          <cell r="D114" t="str">
            <v>Х.Олимжон</v>
          </cell>
          <cell r="E114" t="str">
            <v>Зафаробод</v>
          </cell>
          <cell r="F114">
            <v>21300</v>
          </cell>
          <cell r="H114">
            <v>15</v>
          </cell>
        </row>
        <row r="115">
          <cell r="A115">
            <v>779</v>
          </cell>
          <cell r="B115" t="str">
            <v>Эсанбой Умаров</v>
          </cell>
          <cell r="C115" t="str">
            <v>ф/х</v>
          </cell>
          <cell r="D115" t="str">
            <v>Х.Олимжон</v>
          </cell>
          <cell r="E115" t="str">
            <v>Зафаробод</v>
          </cell>
          <cell r="F115">
            <v>31000</v>
          </cell>
          <cell r="H115">
            <v>18</v>
          </cell>
        </row>
        <row r="116">
          <cell r="A116">
            <v>765</v>
          </cell>
          <cell r="B116" t="str">
            <v>Улуг-Тожибой</v>
          </cell>
          <cell r="C116" t="str">
            <v>б/т</v>
          </cell>
          <cell r="D116" t="str">
            <v>Х.Олимжон</v>
          </cell>
          <cell r="E116" t="str">
            <v>Зафаробод</v>
          </cell>
          <cell r="F116">
            <v>15500</v>
          </cell>
          <cell r="H116">
            <v>21</v>
          </cell>
        </row>
        <row r="117">
          <cell r="A117">
            <v>650</v>
          </cell>
          <cell r="B117" t="str">
            <v>CASSIO</v>
          </cell>
          <cell r="C117" t="str">
            <v>ф/х</v>
          </cell>
          <cell r="D117" t="str">
            <v>Ф.Хужаев</v>
          </cell>
          <cell r="E117" t="str">
            <v>Зафаробод</v>
          </cell>
          <cell r="F117">
            <v>13900</v>
          </cell>
          <cell r="H117">
            <v>17</v>
          </cell>
        </row>
        <row r="118">
          <cell r="A118">
            <v>651</v>
          </cell>
          <cell r="B118" t="str">
            <v>Аббос-Шахзод</v>
          </cell>
          <cell r="C118" t="str">
            <v>ф/х</v>
          </cell>
          <cell r="D118" t="str">
            <v>Ф.Хужаев</v>
          </cell>
          <cell r="E118" t="str">
            <v>Зафаробод</v>
          </cell>
          <cell r="F118">
            <v>29600</v>
          </cell>
          <cell r="J118">
            <v>8</v>
          </cell>
        </row>
        <row r="119">
          <cell r="A119">
            <v>652</v>
          </cell>
          <cell r="B119" t="str">
            <v>Азия-Д</v>
          </cell>
          <cell r="C119" t="str">
            <v>ф/х</v>
          </cell>
          <cell r="D119" t="str">
            <v>Ф.Хужаев</v>
          </cell>
          <cell r="E119" t="str">
            <v>Зафаробод</v>
          </cell>
          <cell r="F119">
            <v>16300</v>
          </cell>
          <cell r="J119">
            <v>5</v>
          </cell>
        </row>
        <row r="120">
          <cell r="A120">
            <v>653</v>
          </cell>
          <cell r="B120" t="str">
            <v>Албарегум</v>
          </cell>
          <cell r="C120" t="str">
            <v>ф/х</v>
          </cell>
          <cell r="D120" t="str">
            <v>Ф.Хужаев</v>
          </cell>
          <cell r="E120" t="str">
            <v>Зафаробод</v>
          </cell>
          <cell r="F120">
            <v>30200</v>
          </cell>
          <cell r="J120">
            <v>8</v>
          </cell>
        </row>
        <row r="121">
          <cell r="A121">
            <v>654</v>
          </cell>
          <cell r="B121" t="str">
            <v xml:space="preserve">Бехзод-Алишер </v>
          </cell>
          <cell r="C121" t="str">
            <v>ф/х</v>
          </cell>
          <cell r="D121" t="str">
            <v>Ф.Хужаев</v>
          </cell>
          <cell r="E121" t="str">
            <v>Зафаробод</v>
          </cell>
          <cell r="F121">
            <v>17300</v>
          </cell>
          <cell r="J121">
            <v>8</v>
          </cell>
        </row>
        <row r="122">
          <cell r="A122">
            <v>655</v>
          </cell>
          <cell r="B122" t="str">
            <v>Бодом тог</v>
          </cell>
          <cell r="C122" t="str">
            <v>ф/х</v>
          </cell>
          <cell r="D122" t="str">
            <v>Ф.Хужаев</v>
          </cell>
          <cell r="E122" t="str">
            <v>Зафаробод</v>
          </cell>
          <cell r="F122">
            <v>19600</v>
          </cell>
          <cell r="J122">
            <v>5</v>
          </cell>
        </row>
        <row r="123">
          <cell r="A123">
            <v>656</v>
          </cell>
          <cell r="B123" t="str">
            <v>Ботирхон</v>
          </cell>
          <cell r="C123" t="str">
            <v>ф/х</v>
          </cell>
          <cell r="D123" t="str">
            <v>Ф.Хужаев</v>
          </cell>
          <cell r="E123" t="str">
            <v>Зафаробод</v>
          </cell>
          <cell r="F123">
            <v>25000</v>
          </cell>
          <cell r="J123">
            <v>5</v>
          </cell>
        </row>
        <row r="124">
          <cell r="A124">
            <v>657</v>
          </cell>
          <cell r="B124" t="str">
            <v>Бунёд-Шер</v>
          </cell>
          <cell r="C124" t="str">
            <v>ф/х</v>
          </cell>
          <cell r="D124" t="str">
            <v>Ф.Хужаев</v>
          </cell>
          <cell r="E124" t="str">
            <v>Зафаробод</v>
          </cell>
          <cell r="F124">
            <v>14000</v>
          </cell>
          <cell r="J124">
            <v>6</v>
          </cell>
        </row>
        <row r="125">
          <cell r="A125">
            <v>658</v>
          </cell>
          <cell r="B125" t="str">
            <v>Гайрат</v>
          </cell>
          <cell r="C125" t="str">
            <v>ф/х</v>
          </cell>
          <cell r="D125" t="str">
            <v>Ф.Хужаев</v>
          </cell>
          <cell r="E125" t="str">
            <v>Зафаробод</v>
          </cell>
          <cell r="F125">
            <v>15000</v>
          </cell>
          <cell r="J125">
            <v>6</v>
          </cell>
        </row>
        <row r="126">
          <cell r="A126">
            <v>659</v>
          </cell>
          <cell r="B126" t="str">
            <v>Гараша</v>
          </cell>
          <cell r="C126" t="str">
            <v>ф/х</v>
          </cell>
          <cell r="D126" t="str">
            <v>Ф.Хужаев</v>
          </cell>
          <cell r="E126" t="str">
            <v>Зафаробод</v>
          </cell>
          <cell r="F126">
            <v>32400</v>
          </cell>
          <cell r="J126">
            <v>6</v>
          </cell>
        </row>
        <row r="127">
          <cell r="A127">
            <v>660</v>
          </cell>
          <cell r="B127" t="str">
            <v>Даврон ота</v>
          </cell>
          <cell r="C127" t="str">
            <v>ф/х</v>
          </cell>
          <cell r="D127" t="str">
            <v>Ф.Хужаев</v>
          </cell>
          <cell r="E127" t="str">
            <v>Зафаробод</v>
          </cell>
          <cell r="F127">
            <v>24500</v>
          </cell>
          <cell r="J127">
            <v>4</v>
          </cell>
        </row>
        <row r="128">
          <cell r="A128">
            <v>661</v>
          </cell>
          <cell r="B128" t="str">
            <v>Даврон юлдузи</v>
          </cell>
          <cell r="C128" t="str">
            <v>ф/х</v>
          </cell>
          <cell r="D128" t="str">
            <v>Ф.Хужаев</v>
          </cell>
          <cell r="E128" t="str">
            <v>Зафаробод</v>
          </cell>
          <cell r="F128">
            <v>27900</v>
          </cell>
          <cell r="J128">
            <v>4</v>
          </cell>
        </row>
        <row r="129">
          <cell r="A129">
            <v>662</v>
          </cell>
          <cell r="B129" t="str">
            <v>Дилмурод</v>
          </cell>
          <cell r="C129" t="str">
            <v>ф/х</v>
          </cell>
          <cell r="D129" t="str">
            <v>Ф.Хужаев</v>
          </cell>
          <cell r="E129" t="str">
            <v>Зафаробод</v>
          </cell>
          <cell r="F129">
            <v>96000</v>
          </cell>
          <cell r="J129">
            <v>8</v>
          </cell>
        </row>
        <row r="130">
          <cell r="A130">
            <v>663</v>
          </cell>
          <cell r="B130" t="str">
            <v>Дилшод-Бобобек</v>
          </cell>
          <cell r="C130" t="str">
            <v>ф/х</v>
          </cell>
          <cell r="D130" t="str">
            <v>Ф.Хужаев</v>
          </cell>
          <cell r="E130" t="str">
            <v>Зафаробод</v>
          </cell>
          <cell r="F130">
            <v>10000</v>
          </cell>
          <cell r="J130">
            <v>6</v>
          </cell>
        </row>
        <row r="131">
          <cell r="A131">
            <v>664</v>
          </cell>
          <cell r="B131" t="str">
            <v>Жиловдор бобо</v>
          </cell>
          <cell r="C131" t="str">
            <v>ф/х</v>
          </cell>
          <cell r="D131" t="str">
            <v>Ф.Хужаев</v>
          </cell>
          <cell r="E131" t="str">
            <v>Зафаробод</v>
          </cell>
          <cell r="F131">
            <v>15100</v>
          </cell>
          <cell r="J131">
            <v>8</v>
          </cell>
        </row>
        <row r="132">
          <cell r="A132">
            <v>665</v>
          </cell>
          <cell r="B132" t="str">
            <v>Зайнак-Малик</v>
          </cell>
          <cell r="C132" t="str">
            <v>ф/х</v>
          </cell>
          <cell r="D132" t="str">
            <v>Ф.Хужаев</v>
          </cell>
          <cell r="E132" t="str">
            <v>Зафаробод</v>
          </cell>
          <cell r="F132">
            <v>8000</v>
          </cell>
          <cell r="J132">
            <v>6</v>
          </cell>
        </row>
        <row r="133">
          <cell r="A133">
            <v>666</v>
          </cell>
          <cell r="B133" t="str">
            <v>Зарафшон</v>
          </cell>
          <cell r="C133" t="str">
            <v>ф/х</v>
          </cell>
          <cell r="D133" t="str">
            <v>Ф.Хужаев</v>
          </cell>
          <cell r="E133" t="str">
            <v>Зафаробод</v>
          </cell>
          <cell r="F133">
            <v>12200</v>
          </cell>
          <cell r="J133">
            <v>8</v>
          </cell>
        </row>
        <row r="134">
          <cell r="A134">
            <v>667</v>
          </cell>
          <cell r="B134" t="str">
            <v>Ислом ота</v>
          </cell>
          <cell r="C134" t="str">
            <v>ф/х</v>
          </cell>
          <cell r="D134" t="str">
            <v>Ф.Хужаев</v>
          </cell>
          <cell r="E134" t="str">
            <v>Зафаробод</v>
          </cell>
          <cell r="F134">
            <v>43300</v>
          </cell>
          <cell r="J134">
            <v>8</v>
          </cell>
        </row>
        <row r="135">
          <cell r="A135">
            <v>668</v>
          </cell>
          <cell r="B135" t="str">
            <v>Ислом-Азамат</v>
          </cell>
          <cell r="C135" t="str">
            <v>ф/х</v>
          </cell>
          <cell r="D135" t="str">
            <v>Ф.Хужаев</v>
          </cell>
          <cell r="E135" t="str">
            <v>Зафаробод</v>
          </cell>
          <cell r="F135">
            <v>6700</v>
          </cell>
          <cell r="J135">
            <v>4</v>
          </cell>
        </row>
        <row r="136">
          <cell r="A136">
            <v>669</v>
          </cell>
          <cell r="B136" t="str">
            <v>Кораобдол</v>
          </cell>
          <cell r="C136" t="str">
            <v>ф/х</v>
          </cell>
          <cell r="D136" t="str">
            <v>Ф.Хужаев</v>
          </cell>
          <cell r="E136" t="str">
            <v>Зафаробод</v>
          </cell>
          <cell r="F136">
            <v>3700</v>
          </cell>
          <cell r="J136">
            <v>5</v>
          </cell>
        </row>
        <row r="137">
          <cell r="A137">
            <v>670</v>
          </cell>
          <cell r="B137" t="str">
            <v>Лазизбек-Байрамбек</v>
          </cell>
          <cell r="C137" t="str">
            <v>ф/х</v>
          </cell>
          <cell r="D137" t="str">
            <v>Ф.Хужаев</v>
          </cell>
          <cell r="E137" t="str">
            <v>Зафаробод</v>
          </cell>
          <cell r="F137">
            <v>20200</v>
          </cell>
          <cell r="J137">
            <v>4</v>
          </cell>
        </row>
        <row r="138">
          <cell r="A138">
            <v>671</v>
          </cell>
          <cell r="B138" t="str">
            <v>Лазизбек-Назарбек</v>
          </cell>
          <cell r="C138" t="str">
            <v>ф/х</v>
          </cell>
          <cell r="D138" t="str">
            <v>Ф.Хужаев</v>
          </cell>
          <cell r="E138" t="str">
            <v>Зафаробод</v>
          </cell>
          <cell r="F138">
            <v>8000</v>
          </cell>
          <cell r="J138">
            <v>5</v>
          </cell>
        </row>
        <row r="139">
          <cell r="A139">
            <v>672</v>
          </cell>
          <cell r="B139" t="str">
            <v>Мамай</v>
          </cell>
          <cell r="C139" t="str">
            <v>ф/х</v>
          </cell>
          <cell r="D139" t="str">
            <v>Ф.Хужаев</v>
          </cell>
          <cell r="E139" t="str">
            <v>Зафаробод</v>
          </cell>
          <cell r="F139">
            <v>34000</v>
          </cell>
          <cell r="J139">
            <v>6</v>
          </cell>
        </row>
        <row r="140">
          <cell r="A140">
            <v>673</v>
          </cell>
          <cell r="B140" t="str">
            <v>Миржалол-М</v>
          </cell>
          <cell r="C140" t="str">
            <v>ф/х</v>
          </cell>
          <cell r="D140" t="str">
            <v>Ф.Хужаев</v>
          </cell>
          <cell r="E140" t="str">
            <v>Зафаробод</v>
          </cell>
          <cell r="F140">
            <v>28800</v>
          </cell>
          <cell r="J140">
            <v>4</v>
          </cell>
        </row>
        <row r="141">
          <cell r="A141">
            <v>674</v>
          </cell>
          <cell r="B141" t="str">
            <v>Навбахор</v>
          </cell>
          <cell r="C141" t="str">
            <v>ф/х</v>
          </cell>
          <cell r="D141" t="str">
            <v>Ф.Хужаев</v>
          </cell>
          <cell r="E141" t="str">
            <v>Зафаробод</v>
          </cell>
          <cell r="F141">
            <v>22400</v>
          </cell>
          <cell r="J141">
            <v>6</v>
          </cell>
        </row>
        <row r="142">
          <cell r="A142">
            <v>675</v>
          </cell>
          <cell r="B142" t="str">
            <v>Нажубулло</v>
          </cell>
          <cell r="C142" t="str">
            <v>ф/х</v>
          </cell>
          <cell r="D142" t="str">
            <v>Ф.Хужаев</v>
          </cell>
          <cell r="E142" t="str">
            <v>Зафаробод</v>
          </cell>
          <cell r="F142">
            <v>6700</v>
          </cell>
          <cell r="J142">
            <v>4</v>
          </cell>
        </row>
        <row r="143">
          <cell r="A143">
            <v>676</v>
          </cell>
          <cell r="B143" t="str">
            <v>Нурафшон</v>
          </cell>
          <cell r="C143" t="str">
            <v>ф/х</v>
          </cell>
          <cell r="D143" t="str">
            <v>Ф.Хужаев</v>
          </cell>
          <cell r="E143" t="str">
            <v>Зафаробод</v>
          </cell>
          <cell r="F143">
            <v>9000</v>
          </cell>
          <cell r="J143">
            <v>6</v>
          </cell>
        </row>
        <row r="144">
          <cell r="A144">
            <v>677</v>
          </cell>
          <cell r="B144" t="str">
            <v>Нурота-чашма</v>
          </cell>
          <cell r="C144" t="str">
            <v>ф/х</v>
          </cell>
          <cell r="D144" t="str">
            <v>Ф.Хужаев</v>
          </cell>
          <cell r="E144" t="str">
            <v>Зафаробод</v>
          </cell>
          <cell r="F144">
            <v>7800</v>
          </cell>
          <cell r="J144">
            <v>4</v>
          </cell>
        </row>
        <row r="145">
          <cell r="A145">
            <v>678</v>
          </cell>
          <cell r="B145" t="str">
            <v>Обит-Нур</v>
          </cell>
          <cell r="C145" t="str">
            <v>ф/х</v>
          </cell>
          <cell r="D145" t="str">
            <v>Ф.Хужаев</v>
          </cell>
          <cell r="E145" t="str">
            <v>Зафаробод</v>
          </cell>
          <cell r="F145">
            <v>13000</v>
          </cell>
          <cell r="J145">
            <v>6</v>
          </cell>
        </row>
        <row r="146">
          <cell r="A146">
            <v>679</v>
          </cell>
          <cell r="B146" t="str">
            <v>Озод</v>
          </cell>
          <cell r="C146" t="str">
            <v>ф/х</v>
          </cell>
          <cell r="D146" t="str">
            <v>Ф.Хужаев</v>
          </cell>
          <cell r="E146" t="str">
            <v>Зафаробод</v>
          </cell>
          <cell r="F146">
            <v>49200</v>
          </cell>
          <cell r="J146">
            <v>2</v>
          </cell>
        </row>
        <row r="147">
          <cell r="A147">
            <v>680</v>
          </cell>
          <cell r="B147" t="str">
            <v>Ок-чакмок</v>
          </cell>
          <cell r="C147" t="str">
            <v>ф/х</v>
          </cell>
          <cell r="D147" t="str">
            <v>Ф.Хужаев</v>
          </cell>
          <cell r="E147" t="str">
            <v>Зафаробод</v>
          </cell>
          <cell r="F147">
            <v>15900</v>
          </cell>
          <cell r="J147">
            <v>2</v>
          </cell>
        </row>
        <row r="148">
          <cell r="A148">
            <v>681</v>
          </cell>
          <cell r="B148" t="str">
            <v>Омонбой</v>
          </cell>
          <cell r="C148" t="str">
            <v>ф/х</v>
          </cell>
          <cell r="D148" t="str">
            <v>Ф.Хужаев</v>
          </cell>
          <cell r="E148" t="str">
            <v>Зафаробод</v>
          </cell>
          <cell r="F148">
            <v>20400</v>
          </cell>
          <cell r="J148">
            <v>6</v>
          </cell>
        </row>
        <row r="149">
          <cell r="A149">
            <v>682</v>
          </cell>
          <cell r="B149" t="str">
            <v>Омон-Жума</v>
          </cell>
          <cell r="C149" t="str">
            <v>ф/х</v>
          </cell>
          <cell r="D149" t="str">
            <v>Ф.Хужаев</v>
          </cell>
          <cell r="E149" t="str">
            <v>Зафаробод</v>
          </cell>
          <cell r="F149">
            <v>37000</v>
          </cell>
          <cell r="J149">
            <v>2</v>
          </cell>
        </row>
        <row r="150">
          <cell r="A150">
            <v>683</v>
          </cell>
          <cell r="B150" t="str">
            <v>Орзу-Холмурод</v>
          </cell>
          <cell r="C150" t="str">
            <v>ф/х</v>
          </cell>
          <cell r="D150" t="str">
            <v>Ф.Хужаев</v>
          </cell>
          <cell r="E150" t="str">
            <v>Зафаробод</v>
          </cell>
          <cell r="F150">
            <v>13700</v>
          </cell>
          <cell r="J150">
            <v>6</v>
          </cell>
        </row>
        <row r="151">
          <cell r="A151">
            <v>684</v>
          </cell>
          <cell r="B151" t="str">
            <v>Помир</v>
          </cell>
          <cell r="C151" t="str">
            <v>ф/х</v>
          </cell>
          <cell r="D151" t="str">
            <v>Ф.Хужаев</v>
          </cell>
          <cell r="E151" t="str">
            <v>Зафаробод</v>
          </cell>
          <cell r="F151">
            <v>12300</v>
          </cell>
          <cell r="J151">
            <v>6</v>
          </cell>
        </row>
        <row r="152">
          <cell r="A152">
            <v>685</v>
          </cell>
          <cell r="B152" t="str">
            <v>Пулат</v>
          </cell>
          <cell r="C152" t="str">
            <v>ф/х</v>
          </cell>
          <cell r="D152" t="str">
            <v>Ф.Хужаев</v>
          </cell>
          <cell r="E152" t="str">
            <v>Зафаробод</v>
          </cell>
          <cell r="F152">
            <v>12200</v>
          </cell>
          <cell r="J152">
            <v>6</v>
          </cell>
        </row>
        <row r="153">
          <cell r="A153">
            <v>686</v>
          </cell>
          <cell r="B153" t="str">
            <v>Сайхун</v>
          </cell>
          <cell r="C153" t="str">
            <v>ф/х</v>
          </cell>
          <cell r="D153" t="str">
            <v>Ф.Хужаев</v>
          </cell>
          <cell r="E153" t="str">
            <v>Зафаробод</v>
          </cell>
          <cell r="F153">
            <v>35400</v>
          </cell>
          <cell r="J153">
            <v>6</v>
          </cell>
        </row>
        <row r="154">
          <cell r="A154">
            <v>687</v>
          </cell>
          <cell r="B154" t="str">
            <v>Самовит-Суворий</v>
          </cell>
          <cell r="C154" t="str">
            <v>ф/х</v>
          </cell>
          <cell r="D154" t="str">
            <v>Ф.Хужаев</v>
          </cell>
          <cell r="E154" t="str">
            <v>Зафаробод</v>
          </cell>
          <cell r="F154">
            <v>20000</v>
          </cell>
          <cell r="J154">
            <v>6</v>
          </cell>
        </row>
        <row r="155">
          <cell r="A155">
            <v>688</v>
          </cell>
          <cell r="B155" t="str">
            <v>Семуруг</v>
          </cell>
          <cell r="C155" t="str">
            <v>ф/х</v>
          </cell>
          <cell r="D155" t="str">
            <v>Ф.Хужаев</v>
          </cell>
          <cell r="E155" t="str">
            <v>Зафаробод</v>
          </cell>
          <cell r="F155">
            <v>23900</v>
          </cell>
          <cell r="J155">
            <v>6</v>
          </cell>
        </row>
        <row r="156">
          <cell r="A156">
            <v>689</v>
          </cell>
          <cell r="B156" t="str">
            <v>Темир ковук</v>
          </cell>
          <cell r="C156" t="str">
            <v>ф/х</v>
          </cell>
          <cell r="D156" t="str">
            <v>Ф.Хужаев</v>
          </cell>
          <cell r="E156" t="str">
            <v>Зафаробод</v>
          </cell>
          <cell r="F156">
            <v>15500</v>
          </cell>
          <cell r="J156">
            <v>6</v>
          </cell>
        </row>
        <row r="157">
          <cell r="A157">
            <v>690</v>
          </cell>
          <cell r="B157" t="str">
            <v>Тугилов Алижон</v>
          </cell>
          <cell r="C157" t="str">
            <v>ф/х</v>
          </cell>
          <cell r="D157" t="str">
            <v>Ф.Хужаев</v>
          </cell>
          <cell r="E157" t="str">
            <v>Зафаробод</v>
          </cell>
          <cell r="F157">
            <v>14200</v>
          </cell>
          <cell r="J157">
            <v>6</v>
          </cell>
        </row>
        <row r="158">
          <cell r="A158">
            <v>691</v>
          </cell>
          <cell r="B158" t="str">
            <v>Унар ота</v>
          </cell>
          <cell r="C158" t="str">
            <v>ф/х</v>
          </cell>
          <cell r="D158" t="str">
            <v>Ф.Хужаев</v>
          </cell>
          <cell r="E158" t="str">
            <v>Зафаробод</v>
          </cell>
          <cell r="F158">
            <v>10800</v>
          </cell>
          <cell r="J158">
            <v>5</v>
          </cell>
        </row>
        <row r="159">
          <cell r="A159">
            <v>692</v>
          </cell>
          <cell r="B159" t="str">
            <v>Усмон ота</v>
          </cell>
          <cell r="C159" t="str">
            <v>ф/х</v>
          </cell>
          <cell r="D159" t="str">
            <v>Ф.Хужаев</v>
          </cell>
          <cell r="E159" t="str">
            <v>Зафаробод</v>
          </cell>
          <cell r="F159">
            <v>46500</v>
          </cell>
          <cell r="J159">
            <v>6</v>
          </cell>
        </row>
        <row r="160">
          <cell r="A160">
            <v>693</v>
          </cell>
          <cell r="B160" t="str">
            <v>Усмон шох</v>
          </cell>
          <cell r="C160" t="str">
            <v>ф/х</v>
          </cell>
          <cell r="D160" t="str">
            <v>Ф.Хужаев</v>
          </cell>
          <cell r="E160" t="str">
            <v>Зафаробод</v>
          </cell>
          <cell r="F160">
            <v>14200</v>
          </cell>
          <cell r="J160">
            <v>2</v>
          </cell>
        </row>
        <row r="161">
          <cell r="A161">
            <v>694</v>
          </cell>
          <cell r="B161" t="str">
            <v>Фазли-Олга</v>
          </cell>
          <cell r="C161" t="str">
            <v>ф/х</v>
          </cell>
          <cell r="D161" t="str">
            <v>Ф.Хужаев</v>
          </cell>
          <cell r="E161" t="str">
            <v>Зафаробод</v>
          </cell>
          <cell r="F161">
            <v>53800</v>
          </cell>
          <cell r="J161">
            <v>2</v>
          </cell>
        </row>
        <row r="162">
          <cell r="A162">
            <v>695</v>
          </cell>
          <cell r="B162" t="str">
            <v>Фуркатшер</v>
          </cell>
          <cell r="C162" t="str">
            <v>ф/х</v>
          </cell>
          <cell r="D162" t="str">
            <v>Ф.Хужаев</v>
          </cell>
          <cell r="E162" t="str">
            <v>Зафаробод</v>
          </cell>
          <cell r="F162">
            <v>22400</v>
          </cell>
          <cell r="J162">
            <v>3</v>
          </cell>
        </row>
        <row r="163">
          <cell r="A163">
            <v>696</v>
          </cell>
          <cell r="B163" t="str">
            <v>Хидир-Хуроз</v>
          </cell>
          <cell r="C163" t="str">
            <v>ф/х</v>
          </cell>
          <cell r="D163" t="str">
            <v>Ф.Хужаев</v>
          </cell>
          <cell r="E163" t="str">
            <v>Зафаробод</v>
          </cell>
          <cell r="F163">
            <v>6500</v>
          </cell>
          <cell r="J163">
            <v>4</v>
          </cell>
        </row>
        <row r="164">
          <cell r="A164">
            <v>697</v>
          </cell>
          <cell r="B164" t="str">
            <v>Хондамир</v>
          </cell>
          <cell r="C164" t="str">
            <v>ф/х</v>
          </cell>
          <cell r="D164" t="str">
            <v>Ф.Хужаев</v>
          </cell>
          <cell r="E164" t="str">
            <v>Зафаробод</v>
          </cell>
          <cell r="F164">
            <v>64500</v>
          </cell>
          <cell r="J164">
            <v>2</v>
          </cell>
        </row>
        <row r="165">
          <cell r="A165">
            <v>698</v>
          </cell>
          <cell r="B165" t="str">
            <v>Чорагон-Хаёт</v>
          </cell>
          <cell r="C165" t="str">
            <v>ф/х</v>
          </cell>
          <cell r="D165" t="str">
            <v>Ф.Хужаев</v>
          </cell>
          <cell r="E165" t="str">
            <v>Зафаробод</v>
          </cell>
          <cell r="F165">
            <v>37400</v>
          </cell>
          <cell r="J165">
            <v>4</v>
          </cell>
        </row>
        <row r="166">
          <cell r="A166">
            <v>699</v>
          </cell>
          <cell r="B166" t="str">
            <v>Шох Усмонлик Ражаб</v>
          </cell>
          <cell r="C166" t="str">
            <v>ф/х</v>
          </cell>
          <cell r="D166" t="str">
            <v>Ф.Хужаев</v>
          </cell>
          <cell r="E166" t="str">
            <v>Зафаробод</v>
          </cell>
          <cell r="F166">
            <v>23300</v>
          </cell>
          <cell r="J166">
            <v>2</v>
          </cell>
        </row>
        <row r="167">
          <cell r="A167">
            <v>700</v>
          </cell>
          <cell r="B167" t="str">
            <v>Шох-Жахон</v>
          </cell>
          <cell r="C167" t="str">
            <v>ф/х</v>
          </cell>
          <cell r="D167" t="str">
            <v>Ф.Хужаев</v>
          </cell>
          <cell r="E167" t="str">
            <v>Зафаробод</v>
          </cell>
          <cell r="F167">
            <v>34000</v>
          </cell>
          <cell r="J167">
            <v>3</v>
          </cell>
        </row>
        <row r="168">
          <cell r="A168">
            <v>701</v>
          </cell>
          <cell r="B168" t="str">
            <v>Шох-усмон</v>
          </cell>
          <cell r="C168" t="str">
            <v>ф/х</v>
          </cell>
          <cell r="D168" t="str">
            <v>Ф.Хужаев</v>
          </cell>
          <cell r="E168" t="str">
            <v>Зафаробод</v>
          </cell>
          <cell r="F168">
            <v>45000</v>
          </cell>
          <cell r="J168">
            <v>2</v>
          </cell>
        </row>
        <row r="169">
          <cell r="A169">
            <v>702</v>
          </cell>
          <cell r="B169" t="str">
            <v>Шухрат</v>
          </cell>
          <cell r="C169" t="str">
            <v>ф/х</v>
          </cell>
          <cell r="D169" t="str">
            <v>Ф.Хужаев</v>
          </cell>
          <cell r="E169" t="str">
            <v>Зафаробод</v>
          </cell>
          <cell r="F169">
            <v>65200</v>
          </cell>
          <cell r="J169">
            <v>2</v>
          </cell>
        </row>
        <row r="170">
          <cell r="A170">
            <v>614</v>
          </cell>
          <cell r="B170" t="str">
            <v>Абдурахмон кассоб</v>
          </cell>
          <cell r="C170" t="str">
            <v>ф/х</v>
          </cell>
          <cell r="D170" t="str">
            <v>Тинчлик</v>
          </cell>
          <cell r="E170" t="str">
            <v>Зафаробод</v>
          </cell>
          <cell r="F170">
            <v>31000</v>
          </cell>
          <cell r="H170">
            <v>8</v>
          </cell>
        </row>
        <row r="171">
          <cell r="A171">
            <v>616</v>
          </cell>
          <cell r="B171" t="str">
            <v>Артурбек</v>
          </cell>
          <cell r="C171" t="str">
            <v>ф/х</v>
          </cell>
          <cell r="D171" t="str">
            <v>Тинчлик</v>
          </cell>
          <cell r="E171" t="str">
            <v>Зафаробод</v>
          </cell>
          <cell r="F171">
            <v>10000</v>
          </cell>
          <cell r="H171">
            <v>11</v>
          </cell>
        </row>
        <row r="172">
          <cell r="A172">
            <v>617</v>
          </cell>
          <cell r="B172" t="str">
            <v>Бехзод</v>
          </cell>
          <cell r="C172" t="str">
            <v>ф/х</v>
          </cell>
          <cell r="D172" t="str">
            <v>Тинчлик</v>
          </cell>
          <cell r="E172" t="str">
            <v>Зафаробод</v>
          </cell>
          <cell r="F172">
            <v>27000</v>
          </cell>
          <cell r="H172">
            <v>14</v>
          </cell>
        </row>
        <row r="173">
          <cell r="A173">
            <v>618</v>
          </cell>
          <cell r="B173" t="str">
            <v>Боглон-Алимбек</v>
          </cell>
          <cell r="C173" t="str">
            <v>ф/х</v>
          </cell>
          <cell r="D173" t="str">
            <v>Тинчлик</v>
          </cell>
          <cell r="E173" t="str">
            <v>Зафаробод</v>
          </cell>
          <cell r="F173">
            <v>23700</v>
          </cell>
          <cell r="H173">
            <v>16</v>
          </cell>
        </row>
        <row r="174">
          <cell r="A174">
            <v>619</v>
          </cell>
          <cell r="B174" t="str">
            <v>Галлакор-Вахоб</v>
          </cell>
          <cell r="C174" t="str">
            <v>ф/х</v>
          </cell>
          <cell r="D174" t="str">
            <v>Тинчлик</v>
          </cell>
          <cell r="E174" t="str">
            <v>Зафаробод</v>
          </cell>
          <cell r="F174">
            <v>69000</v>
          </cell>
          <cell r="H174">
            <v>15</v>
          </cell>
        </row>
        <row r="175">
          <cell r="A175">
            <v>620</v>
          </cell>
          <cell r="B175" t="str">
            <v>Гулбадан-Ой</v>
          </cell>
          <cell r="C175" t="str">
            <v>ф/х</v>
          </cell>
          <cell r="D175" t="str">
            <v>Тинчлик</v>
          </cell>
          <cell r="E175" t="str">
            <v>Зафаробод</v>
          </cell>
          <cell r="F175">
            <v>10400</v>
          </cell>
          <cell r="H175">
            <v>13</v>
          </cell>
        </row>
        <row r="176">
          <cell r="A176">
            <v>621</v>
          </cell>
          <cell r="B176" t="str">
            <v>Диёр-Икром</v>
          </cell>
          <cell r="C176" t="str">
            <v>ф/х</v>
          </cell>
          <cell r="D176" t="str">
            <v>Тинчлик</v>
          </cell>
          <cell r="E176" t="str">
            <v>Зафаробод</v>
          </cell>
          <cell r="F176">
            <v>9100</v>
          </cell>
          <cell r="H176">
            <v>14</v>
          </cell>
        </row>
        <row r="177">
          <cell r="A177">
            <v>622</v>
          </cell>
          <cell r="B177" t="str">
            <v>Жамила</v>
          </cell>
          <cell r="C177" t="str">
            <v>ф/х</v>
          </cell>
          <cell r="D177" t="str">
            <v>Тинчлик</v>
          </cell>
          <cell r="E177" t="str">
            <v>Зафаробод</v>
          </cell>
          <cell r="F177">
            <v>24500</v>
          </cell>
          <cell r="H177">
            <v>13</v>
          </cell>
        </row>
        <row r="178">
          <cell r="A178">
            <v>623</v>
          </cell>
          <cell r="B178" t="str">
            <v>Жахон-Диёр</v>
          </cell>
          <cell r="C178" t="str">
            <v>ф/х</v>
          </cell>
          <cell r="D178" t="str">
            <v>Тинчлик</v>
          </cell>
          <cell r="E178" t="str">
            <v>Зафаробод</v>
          </cell>
          <cell r="F178">
            <v>9100</v>
          </cell>
          <cell r="H178">
            <v>15</v>
          </cell>
        </row>
        <row r="179">
          <cell r="A179">
            <v>624</v>
          </cell>
          <cell r="B179" t="str">
            <v>Жийда гули</v>
          </cell>
          <cell r="C179" t="str">
            <v>ф/х</v>
          </cell>
          <cell r="D179" t="str">
            <v>Тинчлик</v>
          </cell>
          <cell r="E179" t="str">
            <v>Зафаробод</v>
          </cell>
          <cell r="F179">
            <v>14200</v>
          </cell>
          <cell r="H179">
            <v>12</v>
          </cell>
        </row>
        <row r="180">
          <cell r="A180">
            <v>625</v>
          </cell>
          <cell r="B180" t="str">
            <v>Жуниёр</v>
          </cell>
          <cell r="C180" t="str">
            <v>ф/х</v>
          </cell>
          <cell r="D180" t="str">
            <v>Тинчлик</v>
          </cell>
          <cell r="E180" t="str">
            <v>Зафаробод</v>
          </cell>
          <cell r="F180">
            <v>24300</v>
          </cell>
          <cell r="H180">
            <v>15</v>
          </cell>
        </row>
        <row r="181">
          <cell r="A181">
            <v>626</v>
          </cell>
          <cell r="B181" t="str">
            <v>Зиндагони</v>
          </cell>
          <cell r="C181" t="str">
            <v>ф/х</v>
          </cell>
          <cell r="D181" t="str">
            <v>Тинчлик</v>
          </cell>
          <cell r="E181" t="str">
            <v>Зафаробод</v>
          </cell>
          <cell r="F181">
            <v>20900</v>
          </cell>
          <cell r="H181">
            <v>14</v>
          </cell>
        </row>
        <row r="182">
          <cell r="A182">
            <v>627</v>
          </cell>
          <cell r="B182" t="str">
            <v>Истикбол-А</v>
          </cell>
          <cell r="C182" t="str">
            <v>ф/х</v>
          </cell>
          <cell r="D182" t="str">
            <v>Тинчлик</v>
          </cell>
          <cell r="E182" t="str">
            <v>Зафаробод</v>
          </cell>
          <cell r="F182">
            <v>25900</v>
          </cell>
          <cell r="H182">
            <v>14</v>
          </cell>
        </row>
        <row r="183">
          <cell r="A183">
            <v>628</v>
          </cell>
          <cell r="B183" t="str">
            <v>Кукон</v>
          </cell>
          <cell r="C183" t="str">
            <v>ф/х</v>
          </cell>
          <cell r="D183" t="str">
            <v>Тинчлик</v>
          </cell>
          <cell r="E183" t="str">
            <v>Зафаробод</v>
          </cell>
          <cell r="F183">
            <v>58300</v>
          </cell>
          <cell r="H183">
            <v>15</v>
          </cell>
        </row>
        <row r="184">
          <cell r="A184">
            <v>629</v>
          </cell>
          <cell r="B184" t="str">
            <v>Кукон-Диёр</v>
          </cell>
          <cell r="C184" t="str">
            <v>ф/х</v>
          </cell>
          <cell r="D184" t="str">
            <v>Тинчлик</v>
          </cell>
          <cell r="E184" t="str">
            <v>Зафаробод</v>
          </cell>
          <cell r="F184">
            <v>14200</v>
          </cell>
          <cell r="H184">
            <v>15</v>
          </cell>
        </row>
        <row r="185">
          <cell r="A185">
            <v>630</v>
          </cell>
          <cell r="B185" t="str">
            <v>Кушар бобо</v>
          </cell>
          <cell r="C185" t="str">
            <v>ф/х</v>
          </cell>
          <cell r="D185" t="str">
            <v>Тинчлик</v>
          </cell>
          <cell r="E185" t="str">
            <v>Зафаробод</v>
          </cell>
          <cell r="F185">
            <v>27000</v>
          </cell>
          <cell r="H185">
            <v>13</v>
          </cell>
        </row>
        <row r="186">
          <cell r="A186">
            <v>631</v>
          </cell>
          <cell r="B186" t="str">
            <v>Мадина</v>
          </cell>
          <cell r="C186" t="str">
            <v>ф/х</v>
          </cell>
          <cell r="D186" t="str">
            <v>Тинчлик</v>
          </cell>
          <cell r="E186" t="str">
            <v>Зафаробод</v>
          </cell>
          <cell r="F186">
            <v>23400</v>
          </cell>
          <cell r="H186">
            <v>15</v>
          </cell>
        </row>
        <row r="187">
          <cell r="A187">
            <v>632</v>
          </cell>
          <cell r="B187" t="str">
            <v>Мухтарам Абдуганиева</v>
          </cell>
          <cell r="C187" t="str">
            <v>ф/х</v>
          </cell>
          <cell r="D187" t="str">
            <v>Тинчлик</v>
          </cell>
          <cell r="E187" t="str">
            <v>Зафаробод</v>
          </cell>
          <cell r="F187">
            <v>6000</v>
          </cell>
          <cell r="H187">
            <v>15</v>
          </cell>
        </row>
        <row r="188">
          <cell r="A188">
            <v>633</v>
          </cell>
          <cell r="B188" t="str">
            <v>Норкул бобо</v>
          </cell>
          <cell r="C188" t="str">
            <v>ф/х</v>
          </cell>
          <cell r="D188" t="str">
            <v>Тинчлик</v>
          </cell>
          <cell r="E188" t="str">
            <v>Зафаробод</v>
          </cell>
          <cell r="F188">
            <v>31700</v>
          </cell>
          <cell r="H188">
            <v>16</v>
          </cell>
        </row>
        <row r="189">
          <cell r="A189">
            <v>634</v>
          </cell>
          <cell r="B189" t="str">
            <v>Панжан-гушт</v>
          </cell>
          <cell r="C189" t="str">
            <v>ф/х</v>
          </cell>
          <cell r="D189" t="str">
            <v>Тинчлик</v>
          </cell>
          <cell r="E189" t="str">
            <v>Зафаробод</v>
          </cell>
          <cell r="F189">
            <v>16800</v>
          </cell>
          <cell r="H189">
            <v>15</v>
          </cell>
        </row>
        <row r="190">
          <cell r="A190">
            <v>635</v>
          </cell>
          <cell r="B190" t="str">
            <v>Панждара</v>
          </cell>
          <cell r="C190" t="str">
            <v>ф/х</v>
          </cell>
          <cell r="D190" t="str">
            <v>Тинчлик</v>
          </cell>
          <cell r="E190" t="str">
            <v>Зафаробод</v>
          </cell>
          <cell r="F190">
            <v>37900</v>
          </cell>
          <cell r="H190">
            <v>14</v>
          </cell>
        </row>
        <row r="191">
          <cell r="A191">
            <v>636</v>
          </cell>
          <cell r="B191" t="str">
            <v>Расул-Азим</v>
          </cell>
          <cell r="C191" t="str">
            <v>ф/х</v>
          </cell>
          <cell r="D191" t="str">
            <v>Тинчлик</v>
          </cell>
          <cell r="E191" t="str">
            <v>Зафаробод</v>
          </cell>
          <cell r="F191">
            <v>21600</v>
          </cell>
          <cell r="H191">
            <v>11</v>
          </cell>
        </row>
        <row r="192">
          <cell r="A192">
            <v>637</v>
          </cell>
          <cell r="B192" t="str">
            <v>Рахматулла-Эркин</v>
          </cell>
          <cell r="C192" t="str">
            <v>ф/х</v>
          </cell>
          <cell r="D192" t="str">
            <v>Тинчлик</v>
          </cell>
          <cell r="E192" t="str">
            <v>Зафаробод</v>
          </cell>
          <cell r="F192">
            <v>20800</v>
          </cell>
          <cell r="H192">
            <v>13</v>
          </cell>
        </row>
        <row r="193">
          <cell r="A193">
            <v>638</v>
          </cell>
          <cell r="B193" t="str">
            <v>Руслан-Беки</v>
          </cell>
          <cell r="C193" t="str">
            <v>ф/х</v>
          </cell>
          <cell r="D193" t="str">
            <v>Тинчлик</v>
          </cell>
          <cell r="E193" t="str">
            <v>Зафаробод</v>
          </cell>
          <cell r="F193">
            <v>15000</v>
          </cell>
          <cell r="H193">
            <v>16</v>
          </cell>
        </row>
        <row r="194">
          <cell r="A194">
            <v>639</v>
          </cell>
          <cell r="B194" t="str">
            <v>Садо</v>
          </cell>
          <cell r="C194" t="str">
            <v>ф/х</v>
          </cell>
          <cell r="D194" t="str">
            <v>Тинчлик</v>
          </cell>
          <cell r="E194" t="str">
            <v>Зафаробод</v>
          </cell>
          <cell r="F194">
            <v>21800</v>
          </cell>
          <cell r="H194">
            <v>16</v>
          </cell>
        </row>
        <row r="195">
          <cell r="A195">
            <v>640</v>
          </cell>
          <cell r="B195" t="str">
            <v>Сайёд</v>
          </cell>
          <cell r="C195" t="str">
            <v>ф/х</v>
          </cell>
          <cell r="D195" t="str">
            <v>Тинчлик</v>
          </cell>
          <cell r="E195" t="str">
            <v>Зафаробод</v>
          </cell>
          <cell r="F195">
            <v>19600</v>
          </cell>
          <cell r="H195">
            <v>15</v>
          </cell>
        </row>
        <row r="196">
          <cell r="A196">
            <v>641</v>
          </cell>
          <cell r="B196" t="str">
            <v>Тошпулат ота</v>
          </cell>
          <cell r="C196" t="str">
            <v>ф/х</v>
          </cell>
          <cell r="D196" t="str">
            <v>Тинчлик</v>
          </cell>
          <cell r="E196" t="str">
            <v>Зафаробод</v>
          </cell>
          <cell r="F196">
            <v>34500</v>
          </cell>
          <cell r="H196">
            <v>15</v>
          </cell>
        </row>
        <row r="197">
          <cell r="A197">
            <v>642</v>
          </cell>
          <cell r="B197" t="str">
            <v>Уткир-Нодира</v>
          </cell>
          <cell r="C197" t="str">
            <v>ф/х</v>
          </cell>
          <cell r="D197" t="str">
            <v>Тинчлик</v>
          </cell>
          <cell r="E197" t="str">
            <v>Зафаробод</v>
          </cell>
          <cell r="F197">
            <v>27500</v>
          </cell>
          <cell r="H197">
            <v>16</v>
          </cell>
        </row>
        <row r="198">
          <cell r="A198">
            <v>643</v>
          </cell>
          <cell r="B198" t="str">
            <v>Феруз-1</v>
          </cell>
          <cell r="C198" t="str">
            <v>ф/х</v>
          </cell>
          <cell r="D198" t="str">
            <v>Тинчлик</v>
          </cell>
          <cell r="E198" t="str">
            <v>Зафаробод</v>
          </cell>
          <cell r="F198">
            <v>22300</v>
          </cell>
          <cell r="H198">
            <v>15</v>
          </cell>
        </row>
        <row r="199">
          <cell r="A199">
            <v>644</v>
          </cell>
          <cell r="B199" t="str">
            <v>Чашмаи дил</v>
          </cell>
          <cell r="C199" t="str">
            <v>ф/х</v>
          </cell>
          <cell r="D199" t="str">
            <v>Тинчлик</v>
          </cell>
          <cell r="E199" t="str">
            <v>Зафаробод</v>
          </cell>
          <cell r="F199">
            <v>27200</v>
          </cell>
          <cell r="H199">
            <v>15</v>
          </cell>
        </row>
        <row r="200">
          <cell r="A200">
            <v>645</v>
          </cell>
          <cell r="B200" t="str">
            <v>Чашмаи обод</v>
          </cell>
          <cell r="C200" t="str">
            <v>ф/х</v>
          </cell>
          <cell r="D200" t="str">
            <v>Тинчлик</v>
          </cell>
          <cell r="E200" t="str">
            <v>Зафаробод</v>
          </cell>
          <cell r="F200">
            <v>22300</v>
          </cell>
          <cell r="H200">
            <v>12</v>
          </cell>
        </row>
        <row r="201">
          <cell r="A201">
            <v>646</v>
          </cell>
          <cell r="B201" t="str">
            <v>Шабнам</v>
          </cell>
          <cell r="C201" t="str">
            <v>ф/х</v>
          </cell>
          <cell r="D201" t="str">
            <v>Тинчлик</v>
          </cell>
          <cell r="E201" t="str">
            <v>Зафаробод</v>
          </cell>
          <cell r="F201">
            <v>23400</v>
          </cell>
          <cell r="H201">
            <v>14</v>
          </cell>
        </row>
        <row r="202">
          <cell r="A202">
            <v>647</v>
          </cell>
          <cell r="B202" t="str">
            <v>Ширин-Анвар</v>
          </cell>
          <cell r="C202" t="str">
            <v>ф/х</v>
          </cell>
          <cell r="D202" t="str">
            <v>Тинчлик</v>
          </cell>
          <cell r="E202" t="str">
            <v>Зафаробод</v>
          </cell>
          <cell r="F202">
            <v>20800</v>
          </cell>
          <cell r="H202">
            <v>17</v>
          </cell>
        </row>
        <row r="203">
          <cell r="A203">
            <v>648</v>
          </cell>
          <cell r="B203" t="str">
            <v>Эшмирза</v>
          </cell>
          <cell r="C203" t="str">
            <v>ф/х</v>
          </cell>
          <cell r="D203" t="str">
            <v>Тинчлик</v>
          </cell>
          <cell r="E203" t="str">
            <v>Зафаробод</v>
          </cell>
          <cell r="F203">
            <v>11700</v>
          </cell>
          <cell r="H203">
            <v>17</v>
          </cell>
        </row>
        <row r="204">
          <cell r="A204">
            <v>649</v>
          </cell>
          <cell r="B204" t="str">
            <v>Ярат</v>
          </cell>
          <cell r="C204" t="str">
            <v>ф/х</v>
          </cell>
          <cell r="D204" t="str">
            <v>Тинчлик</v>
          </cell>
          <cell r="E204" t="str">
            <v>Зафаробод</v>
          </cell>
          <cell r="F204">
            <v>88100</v>
          </cell>
          <cell r="H204">
            <v>14</v>
          </cell>
        </row>
        <row r="205">
          <cell r="A205">
            <v>615</v>
          </cell>
          <cell r="B205" t="str">
            <v>Азим-Дарё</v>
          </cell>
          <cell r="C205" t="str">
            <v>б/т</v>
          </cell>
          <cell r="D205" t="str">
            <v>Тинчлик</v>
          </cell>
          <cell r="E205" t="str">
            <v>Зафаробод</v>
          </cell>
          <cell r="F205">
            <v>26000</v>
          </cell>
          <cell r="H205">
            <v>14</v>
          </cell>
        </row>
        <row r="206">
          <cell r="A206">
            <v>483</v>
          </cell>
          <cell r="B206" t="str">
            <v>Абдуамид бобо</v>
          </cell>
          <cell r="C206" t="str">
            <v>ф/х</v>
          </cell>
          <cell r="D206" t="str">
            <v>С.Синдаров</v>
          </cell>
          <cell r="E206" t="str">
            <v>Зафаробод</v>
          </cell>
          <cell r="F206">
            <v>13000</v>
          </cell>
          <cell r="I206">
            <v>11</v>
          </cell>
        </row>
        <row r="207">
          <cell r="A207">
            <v>484</v>
          </cell>
          <cell r="B207" t="str">
            <v>Абдулла</v>
          </cell>
          <cell r="C207" t="str">
            <v>ф/х</v>
          </cell>
          <cell r="D207" t="str">
            <v>С.Синдаров</v>
          </cell>
          <cell r="E207" t="str">
            <v>Зафаробод</v>
          </cell>
          <cell r="F207">
            <v>75600</v>
          </cell>
          <cell r="H207">
            <v>3</v>
          </cell>
        </row>
        <row r="208">
          <cell r="A208">
            <v>485</v>
          </cell>
          <cell r="B208" t="str">
            <v>Адолат</v>
          </cell>
          <cell r="C208" t="str">
            <v>ф/х</v>
          </cell>
          <cell r="D208" t="str">
            <v>С.Синдаров</v>
          </cell>
          <cell r="E208" t="str">
            <v>Зафаробод</v>
          </cell>
          <cell r="F208">
            <v>65000</v>
          </cell>
          <cell r="H208">
            <v>5</v>
          </cell>
        </row>
        <row r="209">
          <cell r="A209">
            <v>486</v>
          </cell>
          <cell r="B209" t="str">
            <v>Акмал</v>
          </cell>
          <cell r="C209" t="str">
            <v>ф/х</v>
          </cell>
          <cell r="D209" t="str">
            <v>С.Синдаров</v>
          </cell>
          <cell r="E209" t="str">
            <v>Зафаробод</v>
          </cell>
          <cell r="F209">
            <v>60300</v>
          </cell>
          <cell r="H209">
            <v>5</v>
          </cell>
        </row>
        <row r="210">
          <cell r="A210">
            <v>487</v>
          </cell>
          <cell r="B210" t="str">
            <v>Алишер-Тадбиркор</v>
          </cell>
          <cell r="C210" t="str">
            <v>ф/х</v>
          </cell>
          <cell r="D210" t="str">
            <v>С.Синдаров</v>
          </cell>
          <cell r="E210" t="str">
            <v>Зафаробод</v>
          </cell>
          <cell r="F210">
            <v>68000</v>
          </cell>
          <cell r="H210">
            <v>4</v>
          </cell>
        </row>
        <row r="211">
          <cell r="A211">
            <v>488</v>
          </cell>
          <cell r="B211" t="str">
            <v>Аллаёр Шамс</v>
          </cell>
          <cell r="C211" t="str">
            <v>ф/х</v>
          </cell>
          <cell r="D211" t="str">
            <v>С.Синдаров</v>
          </cell>
          <cell r="E211" t="str">
            <v>Зафаробод</v>
          </cell>
          <cell r="F211">
            <v>27800</v>
          </cell>
          <cell r="H211">
            <v>8</v>
          </cell>
        </row>
        <row r="212">
          <cell r="A212">
            <v>489</v>
          </cell>
          <cell r="B212" t="str">
            <v>Алпомиш</v>
          </cell>
          <cell r="C212" t="str">
            <v>ф/х</v>
          </cell>
          <cell r="D212" t="str">
            <v>С.Синдаров</v>
          </cell>
          <cell r="E212" t="str">
            <v>Зафаробод</v>
          </cell>
          <cell r="F212">
            <v>30400</v>
          </cell>
          <cell r="H212">
            <v>10</v>
          </cell>
        </row>
        <row r="213">
          <cell r="A213">
            <v>490</v>
          </cell>
          <cell r="B213" t="str">
            <v>Асад-Кувон</v>
          </cell>
          <cell r="C213" t="str">
            <v>ф/х</v>
          </cell>
          <cell r="D213" t="str">
            <v>С.Синдаров</v>
          </cell>
          <cell r="E213" t="str">
            <v>Зафаробод</v>
          </cell>
          <cell r="F213">
            <v>41200</v>
          </cell>
          <cell r="H213">
            <v>8</v>
          </cell>
        </row>
        <row r="214">
          <cell r="A214">
            <v>491</v>
          </cell>
          <cell r="B214" t="str">
            <v>Асал боли-Хаёт</v>
          </cell>
          <cell r="C214" t="str">
            <v>ф/х</v>
          </cell>
          <cell r="D214" t="str">
            <v>С.Синдаров</v>
          </cell>
          <cell r="E214" t="str">
            <v>Зафаробод</v>
          </cell>
          <cell r="F214">
            <v>64000</v>
          </cell>
          <cell r="H214">
            <v>8</v>
          </cell>
        </row>
        <row r="215">
          <cell r="A215">
            <v>492</v>
          </cell>
          <cell r="B215" t="str">
            <v>Асл мард</v>
          </cell>
          <cell r="C215" t="str">
            <v>ф/х</v>
          </cell>
          <cell r="D215" t="str">
            <v>С.Синдаров</v>
          </cell>
          <cell r="E215" t="str">
            <v>Зафаробод</v>
          </cell>
          <cell r="F215">
            <v>18500</v>
          </cell>
          <cell r="H215">
            <v>6</v>
          </cell>
        </row>
        <row r="216">
          <cell r="A216">
            <v>493</v>
          </cell>
          <cell r="B216" t="str">
            <v>Байдулло</v>
          </cell>
          <cell r="C216" t="str">
            <v>ф/х</v>
          </cell>
          <cell r="D216" t="str">
            <v>С.Синдаров</v>
          </cell>
          <cell r="E216" t="str">
            <v>Зафаробод</v>
          </cell>
          <cell r="F216">
            <v>35500</v>
          </cell>
          <cell r="H216">
            <v>5</v>
          </cell>
        </row>
        <row r="217">
          <cell r="A217">
            <v>494</v>
          </cell>
          <cell r="B217" t="str">
            <v>Бахтиер -1</v>
          </cell>
          <cell r="C217" t="str">
            <v>ф/х</v>
          </cell>
          <cell r="D217" t="str">
            <v>С.Синдаров</v>
          </cell>
          <cell r="E217" t="str">
            <v>Зафаробод</v>
          </cell>
          <cell r="F217">
            <v>13300</v>
          </cell>
          <cell r="H217">
            <v>4</v>
          </cell>
        </row>
        <row r="218">
          <cell r="A218">
            <v>495</v>
          </cell>
          <cell r="B218" t="str">
            <v>Бегалижон</v>
          </cell>
          <cell r="C218" t="str">
            <v>ф/х</v>
          </cell>
          <cell r="D218" t="str">
            <v>С.Синдаров</v>
          </cell>
          <cell r="E218" t="str">
            <v>Зафаробод</v>
          </cell>
          <cell r="F218">
            <v>70700</v>
          </cell>
          <cell r="H218">
            <v>3</v>
          </cell>
        </row>
        <row r="219">
          <cell r="A219">
            <v>496</v>
          </cell>
          <cell r="B219" t="str">
            <v>Бекмурод бобо</v>
          </cell>
          <cell r="C219" t="str">
            <v>ф/х</v>
          </cell>
          <cell r="D219" t="str">
            <v>С.Синдаров</v>
          </cell>
          <cell r="E219" t="str">
            <v>Зафаробод</v>
          </cell>
          <cell r="F219">
            <v>37400</v>
          </cell>
          <cell r="H219">
            <v>8</v>
          </cell>
        </row>
        <row r="220">
          <cell r="A220">
            <v>497</v>
          </cell>
          <cell r="B220" t="str">
            <v>Белгия</v>
          </cell>
          <cell r="C220" t="str">
            <v>ф/х</v>
          </cell>
          <cell r="D220" t="str">
            <v>С.Синдаров</v>
          </cell>
          <cell r="E220" t="str">
            <v>Зафаробод</v>
          </cell>
          <cell r="F220">
            <v>15400</v>
          </cell>
          <cell r="H220">
            <v>3</v>
          </cell>
        </row>
        <row r="221">
          <cell r="A221">
            <v>498</v>
          </cell>
          <cell r="B221" t="str">
            <v>Бобои Рахмат</v>
          </cell>
          <cell r="C221" t="str">
            <v>ф/х</v>
          </cell>
          <cell r="D221" t="str">
            <v>С.Синдаров</v>
          </cell>
          <cell r="E221" t="str">
            <v>Зафаробод</v>
          </cell>
          <cell r="F221">
            <v>25900</v>
          </cell>
          <cell r="H221">
            <v>4</v>
          </cell>
        </row>
        <row r="222">
          <cell r="A222">
            <v>499</v>
          </cell>
          <cell r="B222" t="str">
            <v>Болкибой ота</v>
          </cell>
          <cell r="C222" t="str">
            <v>ф/х</v>
          </cell>
          <cell r="D222" t="str">
            <v>С.Синдаров</v>
          </cell>
          <cell r="E222" t="str">
            <v>Зафаробод</v>
          </cell>
          <cell r="F222">
            <v>82700</v>
          </cell>
          <cell r="H222">
            <v>7</v>
          </cell>
        </row>
        <row r="223">
          <cell r="A223">
            <v>500</v>
          </cell>
          <cell r="B223" t="str">
            <v>Болтабой</v>
          </cell>
          <cell r="C223" t="str">
            <v>ф/х</v>
          </cell>
          <cell r="D223" t="str">
            <v>С.Синдаров</v>
          </cell>
          <cell r="E223" t="str">
            <v>Зафаробод</v>
          </cell>
          <cell r="F223">
            <v>45500</v>
          </cell>
          <cell r="H223">
            <v>8</v>
          </cell>
        </row>
        <row r="224">
          <cell r="A224">
            <v>501</v>
          </cell>
          <cell r="B224" t="str">
            <v>Бонитет</v>
          </cell>
          <cell r="C224" t="str">
            <v>ф/х</v>
          </cell>
          <cell r="D224" t="str">
            <v>С.Синдаров</v>
          </cell>
          <cell r="E224" t="str">
            <v>Зафаробод</v>
          </cell>
          <cell r="F224">
            <v>6700</v>
          </cell>
          <cell r="H224">
            <v>3</v>
          </cell>
        </row>
        <row r="225">
          <cell r="A225">
            <v>502</v>
          </cell>
          <cell r="B225" t="str">
            <v>Бунёд полвон</v>
          </cell>
          <cell r="C225" t="str">
            <v>ф/х</v>
          </cell>
          <cell r="D225" t="str">
            <v>С.Синдаров</v>
          </cell>
          <cell r="E225" t="str">
            <v>Зафаробод</v>
          </cell>
          <cell r="F225">
            <v>18000</v>
          </cell>
          <cell r="H225">
            <v>5</v>
          </cell>
        </row>
        <row r="226">
          <cell r="A226">
            <v>503</v>
          </cell>
          <cell r="B226" t="str">
            <v>Буффон</v>
          </cell>
          <cell r="C226" t="str">
            <v>ф/х</v>
          </cell>
          <cell r="D226" t="str">
            <v>С.Синдаров</v>
          </cell>
          <cell r="E226" t="str">
            <v>Зафаробод</v>
          </cell>
          <cell r="F226">
            <v>44000</v>
          </cell>
          <cell r="H226">
            <v>5</v>
          </cell>
        </row>
        <row r="227">
          <cell r="A227">
            <v>504</v>
          </cell>
          <cell r="B227" t="str">
            <v>Галактика</v>
          </cell>
          <cell r="C227" t="str">
            <v>ф/х</v>
          </cell>
          <cell r="D227" t="str">
            <v>С.Синдаров</v>
          </cell>
          <cell r="E227" t="str">
            <v>Зафаробод</v>
          </cell>
          <cell r="F227">
            <v>37200</v>
          </cell>
          <cell r="H227">
            <v>10</v>
          </cell>
        </row>
        <row r="228">
          <cell r="A228">
            <v>505</v>
          </cell>
          <cell r="B228" t="str">
            <v>Ганижон</v>
          </cell>
          <cell r="C228" t="str">
            <v>ф/х</v>
          </cell>
          <cell r="D228" t="str">
            <v>С.Синдаров</v>
          </cell>
          <cell r="E228" t="str">
            <v>Зафаробод</v>
          </cell>
          <cell r="F228">
            <v>71300</v>
          </cell>
          <cell r="H228">
            <v>5</v>
          </cell>
        </row>
        <row r="229">
          <cell r="A229">
            <v>506</v>
          </cell>
          <cell r="B229" t="str">
            <v>Гуломжон</v>
          </cell>
          <cell r="C229" t="str">
            <v>ф/х</v>
          </cell>
          <cell r="D229" t="str">
            <v>С.Синдаров</v>
          </cell>
          <cell r="E229" t="str">
            <v>Зафаробод</v>
          </cell>
          <cell r="F229">
            <v>63500</v>
          </cell>
          <cell r="H229">
            <v>8</v>
          </cell>
        </row>
        <row r="230">
          <cell r="A230">
            <v>507</v>
          </cell>
          <cell r="B230" t="str">
            <v>Диёрбек Бурибоев</v>
          </cell>
          <cell r="C230" t="str">
            <v>ф/х</v>
          </cell>
          <cell r="D230" t="str">
            <v>С.Синдаров</v>
          </cell>
          <cell r="E230" t="str">
            <v>Зафаробод</v>
          </cell>
          <cell r="F230">
            <v>46000</v>
          </cell>
          <cell r="H230">
            <v>4</v>
          </cell>
        </row>
        <row r="231">
          <cell r="A231">
            <v>508</v>
          </cell>
          <cell r="B231" t="str">
            <v>Дустим-Ориф</v>
          </cell>
          <cell r="C231" t="str">
            <v>ф/х</v>
          </cell>
          <cell r="D231" t="str">
            <v>С.Синдаров</v>
          </cell>
          <cell r="E231" t="str">
            <v>Зафаробод</v>
          </cell>
          <cell r="F231">
            <v>19200</v>
          </cell>
          <cell r="H231">
            <v>4</v>
          </cell>
        </row>
        <row r="232">
          <cell r="A232">
            <v>509</v>
          </cell>
          <cell r="B232" t="str">
            <v>Ёкуб-Обит</v>
          </cell>
          <cell r="C232" t="str">
            <v>ф/х</v>
          </cell>
          <cell r="D232" t="str">
            <v>С.Синдаров</v>
          </cell>
          <cell r="E232" t="str">
            <v>Зафаробод</v>
          </cell>
          <cell r="F232">
            <v>39500</v>
          </cell>
          <cell r="H232">
            <v>3</v>
          </cell>
        </row>
        <row r="233">
          <cell r="A233">
            <v>510</v>
          </cell>
          <cell r="B233" t="str">
            <v>Еттиарик</v>
          </cell>
          <cell r="C233" t="str">
            <v>ф/х</v>
          </cell>
          <cell r="D233" t="str">
            <v>С.Синдаров</v>
          </cell>
          <cell r="E233" t="str">
            <v>Зафаробод</v>
          </cell>
          <cell r="F233">
            <v>26000</v>
          </cell>
          <cell r="H233">
            <v>4</v>
          </cell>
        </row>
        <row r="234">
          <cell r="A234">
            <v>511</v>
          </cell>
          <cell r="B234" t="str">
            <v>Жавохир-Жамшид</v>
          </cell>
          <cell r="C234" t="str">
            <v>ф/х</v>
          </cell>
          <cell r="D234" t="str">
            <v>С.Синдаров</v>
          </cell>
          <cell r="E234" t="str">
            <v>Зафаробод</v>
          </cell>
          <cell r="F234">
            <v>14000</v>
          </cell>
          <cell r="H234">
            <v>3</v>
          </cell>
        </row>
        <row r="235">
          <cell r="A235">
            <v>512</v>
          </cell>
          <cell r="B235" t="str">
            <v>Жамай ота</v>
          </cell>
          <cell r="C235" t="str">
            <v>ф/х</v>
          </cell>
          <cell r="D235" t="str">
            <v>С.Синдаров</v>
          </cell>
          <cell r="E235" t="str">
            <v>Зафаробод</v>
          </cell>
          <cell r="F235">
            <v>83400</v>
          </cell>
          <cell r="H235">
            <v>4</v>
          </cell>
        </row>
        <row r="236">
          <cell r="A236">
            <v>513</v>
          </cell>
          <cell r="B236" t="str">
            <v>Жамшиди Акрам</v>
          </cell>
          <cell r="C236" t="str">
            <v>ф/х</v>
          </cell>
          <cell r="D236" t="str">
            <v>С.Синдаров</v>
          </cell>
          <cell r="E236" t="str">
            <v>Зафаробод</v>
          </cell>
          <cell r="F236">
            <v>52900</v>
          </cell>
          <cell r="H236">
            <v>5</v>
          </cell>
        </row>
        <row r="237">
          <cell r="A237">
            <v>514</v>
          </cell>
          <cell r="B237" t="str">
            <v>Жанай-Карвон</v>
          </cell>
          <cell r="C237" t="str">
            <v>ф/х</v>
          </cell>
          <cell r="D237" t="str">
            <v>С.Синдаров</v>
          </cell>
          <cell r="E237" t="str">
            <v>Зафаробод</v>
          </cell>
          <cell r="F237">
            <v>71300</v>
          </cell>
          <cell r="H237">
            <v>6</v>
          </cell>
        </row>
        <row r="238">
          <cell r="A238">
            <v>515</v>
          </cell>
          <cell r="B238" t="str">
            <v>Жаноб-А</v>
          </cell>
          <cell r="C238" t="str">
            <v>ф/х</v>
          </cell>
          <cell r="D238" t="str">
            <v>С.Синдаров</v>
          </cell>
          <cell r="E238" t="str">
            <v>Зафаробод</v>
          </cell>
          <cell r="F238">
            <v>36500</v>
          </cell>
          <cell r="H238">
            <v>5</v>
          </cell>
        </row>
        <row r="239">
          <cell r="A239">
            <v>516</v>
          </cell>
          <cell r="B239" t="str">
            <v>Женис</v>
          </cell>
          <cell r="C239" t="str">
            <v>ф/х</v>
          </cell>
          <cell r="D239" t="str">
            <v>С.Синдаров</v>
          </cell>
          <cell r="E239" t="str">
            <v>Зафаробод</v>
          </cell>
          <cell r="F239">
            <v>48800</v>
          </cell>
          <cell r="H239">
            <v>5</v>
          </cell>
        </row>
        <row r="240">
          <cell r="A240">
            <v>517</v>
          </cell>
          <cell r="B240" t="str">
            <v>Жонибек ота</v>
          </cell>
          <cell r="C240" t="str">
            <v>ф/х</v>
          </cell>
          <cell r="D240" t="str">
            <v>С.Синдаров</v>
          </cell>
          <cell r="E240" t="str">
            <v>Зафаробод</v>
          </cell>
          <cell r="F240">
            <v>41200</v>
          </cell>
          <cell r="H240">
            <v>3</v>
          </cell>
        </row>
        <row r="241">
          <cell r="A241">
            <v>518</v>
          </cell>
          <cell r="B241" t="str">
            <v>Жонхурозбек</v>
          </cell>
          <cell r="C241" t="str">
            <v>ф/х</v>
          </cell>
          <cell r="D241" t="str">
            <v>С.Синдаров</v>
          </cell>
          <cell r="E241" t="str">
            <v>Зафаробод</v>
          </cell>
          <cell r="F241">
            <v>25300</v>
          </cell>
          <cell r="H241">
            <v>5</v>
          </cell>
        </row>
        <row r="242">
          <cell r="A242">
            <v>519</v>
          </cell>
          <cell r="B242" t="str">
            <v>Жуман-Орзикул</v>
          </cell>
          <cell r="C242" t="str">
            <v>ф/х</v>
          </cell>
          <cell r="D242" t="str">
            <v>С.Синдаров</v>
          </cell>
          <cell r="E242" t="str">
            <v>Зафаробод</v>
          </cell>
          <cell r="F242">
            <v>49500</v>
          </cell>
          <cell r="H242">
            <v>3</v>
          </cell>
        </row>
        <row r="243">
          <cell r="A243">
            <v>520</v>
          </cell>
          <cell r="B243" t="str">
            <v>Илхом-1</v>
          </cell>
          <cell r="C243" t="str">
            <v>ф/х</v>
          </cell>
          <cell r="D243" t="str">
            <v>С.Синдаров</v>
          </cell>
          <cell r="E243" t="str">
            <v>Зафаробод</v>
          </cell>
          <cell r="F243">
            <v>19200</v>
          </cell>
          <cell r="H243">
            <v>3</v>
          </cell>
        </row>
        <row r="244">
          <cell r="A244">
            <v>521</v>
          </cell>
          <cell r="B244" t="str">
            <v>Камолот</v>
          </cell>
          <cell r="C244" t="str">
            <v>ф/х</v>
          </cell>
          <cell r="D244" t="str">
            <v>С.Синдаров</v>
          </cell>
          <cell r="E244" t="str">
            <v>Зафаробод</v>
          </cell>
          <cell r="F244">
            <v>39100</v>
          </cell>
          <cell r="H244">
            <v>3</v>
          </cell>
        </row>
        <row r="245">
          <cell r="A245">
            <v>522</v>
          </cell>
          <cell r="B245" t="str">
            <v>Камронбой-Суннат</v>
          </cell>
          <cell r="C245" t="str">
            <v>ф/х</v>
          </cell>
          <cell r="D245" t="str">
            <v>С.Синдаров</v>
          </cell>
          <cell r="E245" t="str">
            <v>Зафаробод</v>
          </cell>
          <cell r="F245">
            <v>24300</v>
          </cell>
          <cell r="H245">
            <v>5</v>
          </cell>
        </row>
        <row r="246">
          <cell r="A246">
            <v>523</v>
          </cell>
          <cell r="B246" t="str">
            <v>Карис кудук</v>
          </cell>
          <cell r="C246" t="str">
            <v>ф/х</v>
          </cell>
          <cell r="D246" t="str">
            <v>С.Синдаров</v>
          </cell>
          <cell r="E246" t="str">
            <v>Зафаробод</v>
          </cell>
          <cell r="F246">
            <v>25200</v>
          </cell>
          <cell r="H246">
            <v>6</v>
          </cell>
        </row>
        <row r="247">
          <cell r="A247">
            <v>524</v>
          </cell>
          <cell r="B247" t="str">
            <v>Каттасой-М-ШАЖ</v>
          </cell>
          <cell r="C247" t="str">
            <v>ф/х</v>
          </cell>
          <cell r="D247" t="str">
            <v>С.Синдаров</v>
          </cell>
          <cell r="E247" t="str">
            <v>Зафаробод</v>
          </cell>
          <cell r="F247">
            <v>68000</v>
          </cell>
          <cell r="H247">
            <v>6</v>
          </cell>
        </row>
        <row r="248">
          <cell r="A248">
            <v>525</v>
          </cell>
          <cell r="B248" t="str">
            <v>Кахва</v>
          </cell>
          <cell r="C248" t="str">
            <v>ф/х</v>
          </cell>
          <cell r="D248" t="str">
            <v>С.Синдаров</v>
          </cell>
          <cell r="E248" t="str">
            <v>Зафаробод</v>
          </cell>
          <cell r="F248">
            <v>25500</v>
          </cell>
          <cell r="H248">
            <v>5</v>
          </cell>
        </row>
        <row r="249">
          <cell r="A249">
            <v>526</v>
          </cell>
          <cell r="B249" t="str">
            <v>Келдиер ота</v>
          </cell>
          <cell r="C249" t="str">
            <v>ф/х</v>
          </cell>
          <cell r="D249" t="str">
            <v>С.Синдаров</v>
          </cell>
          <cell r="E249" t="str">
            <v>Зафаробод</v>
          </cell>
          <cell r="F249">
            <v>50000</v>
          </cell>
          <cell r="H249">
            <v>3</v>
          </cell>
        </row>
        <row r="250">
          <cell r="A250">
            <v>527</v>
          </cell>
          <cell r="B250" t="str">
            <v>Корабогонали</v>
          </cell>
          <cell r="C250" t="str">
            <v>ф/х</v>
          </cell>
          <cell r="D250" t="str">
            <v>С.Синдаров</v>
          </cell>
          <cell r="E250" t="str">
            <v>Зафаробод</v>
          </cell>
          <cell r="F250">
            <v>63800</v>
          </cell>
          <cell r="H250">
            <v>4</v>
          </cell>
        </row>
        <row r="251">
          <cell r="A251">
            <v>528</v>
          </cell>
          <cell r="B251" t="str">
            <v>Кораховалли Уразали</v>
          </cell>
          <cell r="C251" t="str">
            <v>ф/х</v>
          </cell>
          <cell r="D251" t="str">
            <v>С.Синдаров</v>
          </cell>
          <cell r="E251" t="str">
            <v>Зафаробод</v>
          </cell>
          <cell r="F251">
            <v>47600</v>
          </cell>
          <cell r="H251">
            <v>7</v>
          </cell>
        </row>
        <row r="252">
          <cell r="A252">
            <v>529</v>
          </cell>
          <cell r="B252" t="str">
            <v>Кулат  бобо</v>
          </cell>
          <cell r="C252" t="str">
            <v>ф/х</v>
          </cell>
          <cell r="D252" t="str">
            <v>С.Синдаров</v>
          </cell>
          <cell r="E252" t="str">
            <v>Зафаробод</v>
          </cell>
          <cell r="F252">
            <v>34700</v>
          </cell>
          <cell r="H252">
            <v>8</v>
          </cell>
        </row>
        <row r="253">
          <cell r="A253">
            <v>530</v>
          </cell>
          <cell r="B253" t="str">
            <v>Кулмирза бобо</v>
          </cell>
          <cell r="C253" t="str">
            <v>ф/х</v>
          </cell>
          <cell r="D253" t="str">
            <v>С.Синдаров</v>
          </cell>
          <cell r="E253" t="str">
            <v>Зафаробод</v>
          </cell>
          <cell r="F253">
            <v>29700</v>
          </cell>
          <cell r="H253">
            <v>7</v>
          </cell>
        </row>
        <row r="254">
          <cell r="A254">
            <v>531</v>
          </cell>
          <cell r="B254" t="str">
            <v>Култусин</v>
          </cell>
          <cell r="C254" t="str">
            <v>ф/х</v>
          </cell>
          <cell r="D254" t="str">
            <v>С.Синдаров</v>
          </cell>
          <cell r="E254" t="str">
            <v>Зафаробод</v>
          </cell>
          <cell r="F254">
            <v>31900</v>
          </cell>
          <cell r="H254">
            <v>6</v>
          </cell>
        </row>
        <row r="255">
          <cell r="A255">
            <v>532</v>
          </cell>
          <cell r="B255" t="str">
            <v>Кумуш дала</v>
          </cell>
          <cell r="C255" t="str">
            <v>ф/х</v>
          </cell>
          <cell r="D255" t="str">
            <v>С.Синдаров</v>
          </cell>
          <cell r="E255" t="str">
            <v>Зафаробод</v>
          </cell>
          <cell r="F255">
            <v>71300</v>
          </cell>
          <cell r="H255">
            <v>6</v>
          </cell>
        </row>
        <row r="256">
          <cell r="A256">
            <v>533</v>
          </cell>
          <cell r="B256" t="str">
            <v>Кунгирот</v>
          </cell>
          <cell r="C256" t="str">
            <v>ф/х</v>
          </cell>
          <cell r="D256" t="str">
            <v>С.Синдаров</v>
          </cell>
          <cell r="E256" t="str">
            <v>Зафаробод</v>
          </cell>
          <cell r="F256">
            <v>37000</v>
          </cell>
          <cell r="H256">
            <v>3</v>
          </cell>
        </row>
        <row r="257">
          <cell r="A257">
            <v>534</v>
          </cell>
          <cell r="B257" t="str">
            <v>Курокбой ота</v>
          </cell>
          <cell r="C257" t="str">
            <v>ф/х</v>
          </cell>
          <cell r="D257" t="str">
            <v>С.Синдаров</v>
          </cell>
          <cell r="E257" t="str">
            <v>Зафаробод</v>
          </cell>
          <cell r="F257">
            <v>23100</v>
          </cell>
          <cell r="H257">
            <v>8</v>
          </cell>
        </row>
        <row r="258">
          <cell r="A258">
            <v>535</v>
          </cell>
          <cell r="B258" t="str">
            <v>Кушбок ота</v>
          </cell>
          <cell r="C258" t="str">
            <v>ф/х</v>
          </cell>
          <cell r="D258" t="str">
            <v>С.Синдаров</v>
          </cell>
          <cell r="E258" t="str">
            <v>Зафаробод</v>
          </cell>
          <cell r="F258">
            <v>42000</v>
          </cell>
          <cell r="H258">
            <v>8</v>
          </cell>
        </row>
        <row r="259">
          <cell r="A259">
            <v>536</v>
          </cell>
          <cell r="B259" t="str">
            <v>Кушмурод бобо</v>
          </cell>
          <cell r="C259" t="str">
            <v>ф/х</v>
          </cell>
          <cell r="D259" t="str">
            <v>С.Синдаров</v>
          </cell>
          <cell r="E259" t="str">
            <v>Зафаробод</v>
          </cell>
          <cell r="F259">
            <v>82400</v>
          </cell>
          <cell r="H259">
            <v>7</v>
          </cell>
        </row>
        <row r="260">
          <cell r="A260">
            <v>537</v>
          </cell>
          <cell r="B260" t="str">
            <v>М.Улугбек-АРС</v>
          </cell>
          <cell r="C260" t="str">
            <v>ф/х</v>
          </cell>
          <cell r="D260" t="str">
            <v>С.Синдаров</v>
          </cell>
          <cell r="E260" t="str">
            <v>Зафаробод</v>
          </cell>
          <cell r="F260">
            <v>45900</v>
          </cell>
          <cell r="H260">
            <v>8</v>
          </cell>
        </row>
        <row r="261">
          <cell r="A261">
            <v>538</v>
          </cell>
          <cell r="B261" t="str">
            <v>Маглис</v>
          </cell>
          <cell r="C261" t="str">
            <v>ф/х</v>
          </cell>
          <cell r="D261" t="str">
            <v>С.Синдаров</v>
          </cell>
          <cell r="E261" t="str">
            <v>Зафаробод</v>
          </cell>
          <cell r="F261">
            <v>13600</v>
          </cell>
          <cell r="H261">
            <v>7</v>
          </cell>
        </row>
        <row r="262">
          <cell r="A262">
            <v>539</v>
          </cell>
          <cell r="B262" t="str">
            <v>Мамазие  бобо</v>
          </cell>
          <cell r="C262" t="str">
            <v>ф/х</v>
          </cell>
          <cell r="D262" t="str">
            <v>С.Синдаров</v>
          </cell>
          <cell r="E262" t="str">
            <v>Зафаробод</v>
          </cell>
          <cell r="F262">
            <v>38500</v>
          </cell>
          <cell r="H262">
            <v>3</v>
          </cell>
        </row>
        <row r="263">
          <cell r="A263">
            <v>540</v>
          </cell>
          <cell r="B263" t="str">
            <v xml:space="preserve">Мамаражаб ота </v>
          </cell>
          <cell r="C263" t="str">
            <v>ф/х</v>
          </cell>
          <cell r="D263" t="str">
            <v>С.Синдаров</v>
          </cell>
          <cell r="E263" t="str">
            <v>Зафаробод</v>
          </cell>
          <cell r="F263">
            <v>14000</v>
          </cell>
          <cell r="H263">
            <v>8</v>
          </cell>
        </row>
        <row r="264">
          <cell r="A264">
            <v>541</v>
          </cell>
          <cell r="B264" t="str">
            <v>Манас Али</v>
          </cell>
          <cell r="C264" t="str">
            <v>ф/х</v>
          </cell>
          <cell r="D264" t="str">
            <v>С.Синдаров</v>
          </cell>
          <cell r="E264" t="str">
            <v>Зафаробод</v>
          </cell>
          <cell r="F264">
            <v>23800</v>
          </cell>
          <cell r="H264">
            <v>3</v>
          </cell>
        </row>
        <row r="265">
          <cell r="A265">
            <v>542</v>
          </cell>
          <cell r="B265" t="str">
            <v>Мардон ота</v>
          </cell>
          <cell r="C265" t="str">
            <v>ф/х</v>
          </cell>
          <cell r="D265" t="str">
            <v>С.Синдаров</v>
          </cell>
          <cell r="E265" t="str">
            <v>Зафаробод</v>
          </cell>
          <cell r="F265">
            <v>33900</v>
          </cell>
          <cell r="H265">
            <v>5</v>
          </cell>
        </row>
        <row r="266">
          <cell r="A266">
            <v>543</v>
          </cell>
          <cell r="B266" t="str">
            <v>Мафтуна-Шохжахон</v>
          </cell>
          <cell r="C266" t="str">
            <v>ф/х</v>
          </cell>
          <cell r="D266" t="str">
            <v>С.Синдаров</v>
          </cell>
          <cell r="E266" t="str">
            <v>Зафаробод</v>
          </cell>
          <cell r="F266">
            <v>15700</v>
          </cell>
          <cell r="H266">
            <v>5</v>
          </cell>
        </row>
        <row r="267">
          <cell r="A267">
            <v>544</v>
          </cell>
          <cell r="B267" t="str">
            <v>Махмур ота</v>
          </cell>
          <cell r="C267" t="str">
            <v>ф/х</v>
          </cell>
          <cell r="D267" t="str">
            <v>С.Синдаров</v>
          </cell>
          <cell r="E267" t="str">
            <v>Зафаробод</v>
          </cell>
          <cell r="F267">
            <v>27900</v>
          </cell>
          <cell r="H267">
            <v>6</v>
          </cell>
        </row>
        <row r="268">
          <cell r="A268">
            <v>545</v>
          </cell>
          <cell r="B268" t="str">
            <v>Машраб</v>
          </cell>
          <cell r="C268" t="str">
            <v>ф/х</v>
          </cell>
          <cell r="D268" t="str">
            <v>С.Синдаров</v>
          </cell>
          <cell r="E268" t="str">
            <v>Зафаробод</v>
          </cell>
          <cell r="F268">
            <v>54000</v>
          </cell>
          <cell r="H268">
            <v>3</v>
          </cell>
        </row>
        <row r="269">
          <cell r="A269">
            <v>546</v>
          </cell>
          <cell r="B269" t="str">
            <v>Мирзамахмуд угли</v>
          </cell>
          <cell r="C269" t="str">
            <v>ф/х</v>
          </cell>
          <cell r="D269" t="str">
            <v>С.Синдаров</v>
          </cell>
          <cell r="E269" t="str">
            <v>Зафаробод</v>
          </cell>
          <cell r="F269">
            <v>31600</v>
          </cell>
          <cell r="H269">
            <v>3</v>
          </cell>
        </row>
        <row r="270">
          <cell r="A270">
            <v>547</v>
          </cell>
          <cell r="B270" t="str">
            <v>Мирзамурод ота</v>
          </cell>
          <cell r="C270" t="str">
            <v>ф/х</v>
          </cell>
          <cell r="D270" t="str">
            <v>С.Синдаров</v>
          </cell>
          <cell r="E270" t="str">
            <v>Зафаробод</v>
          </cell>
          <cell r="F270">
            <v>19000</v>
          </cell>
          <cell r="H270">
            <v>6</v>
          </cell>
        </row>
        <row r="271">
          <cell r="A271">
            <v>548</v>
          </cell>
          <cell r="B271" t="str">
            <v>Михаём</v>
          </cell>
          <cell r="C271" t="str">
            <v>ф/х</v>
          </cell>
          <cell r="D271" t="str">
            <v>С.Синдаров</v>
          </cell>
          <cell r="E271" t="str">
            <v>Зафаробод</v>
          </cell>
          <cell r="F271">
            <v>11600</v>
          </cell>
          <cell r="H271">
            <v>7</v>
          </cell>
        </row>
        <row r="272">
          <cell r="A272">
            <v>549</v>
          </cell>
          <cell r="B272" t="str">
            <v>Муродилла угли-Комил</v>
          </cell>
          <cell r="C272" t="str">
            <v>ф/х</v>
          </cell>
          <cell r="D272" t="str">
            <v>С.Синдаров</v>
          </cell>
          <cell r="E272" t="str">
            <v>Зафаробод</v>
          </cell>
          <cell r="F272">
            <v>63700</v>
          </cell>
          <cell r="H272">
            <v>8</v>
          </cell>
        </row>
        <row r="273">
          <cell r="A273">
            <v>550</v>
          </cell>
          <cell r="B273" t="str">
            <v>Мусан ота</v>
          </cell>
          <cell r="C273" t="str">
            <v>ф/х</v>
          </cell>
          <cell r="D273" t="str">
            <v>С.Синдаров</v>
          </cell>
          <cell r="E273" t="str">
            <v>Зафаробод</v>
          </cell>
          <cell r="F273">
            <v>22900</v>
          </cell>
          <cell r="H273">
            <v>8</v>
          </cell>
        </row>
        <row r="274">
          <cell r="A274">
            <v>551</v>
          </cell>
          <cell r="B274" t="str">
            <v>Мухаммад бобо</v>
          </cell>
          <cell r="C274" t="str">
            <v>ф/х</v>
          </cell>
          <cell r="D274" t="str">
            <v>С.Синдаров</v>
          </cell>
          <cell r="E274" t="str">
            <v>Зафаробод</v>
          </cell>
          <cell r="F274">
            <v>96000</v>
          </cell>
          <cell r="H274">
            <v>4</v>
          </cell>
        </row>
        <row r="275">
          <cell r="A275">
            <v>552</v>
          </cell>
          <cell r="B275" t="str">
            <v>Мушар эна</v>
          </cell>
          <cell r="C275" t="str">
            <v>ф/х</v>
          </cell>
          <cell r="D275" t="str">
            <v>С.Синдаров</v>
          </cell>
          <cell r="E275" t="str">
            <v>Зафаробод</v>
          </cell>
          <cell r="F275">
            <v>35000</v>
          </cell>
          <cell r="H275">
            <v>3</v>
          </cell>
        </row>
        <row r="276">
          <cell r="A276">
            <v>553</v>
          </cell>
          <cell r="B276" t="str">
            <v>Навкат-Сой</v>
          </cell>
          <cell r="C276" t="str">
            <v>ф/х</v>
          </cell>
          <cell r="D276" t="str">
            <v>С.Синдаров</v>
          </cell>
          <cell r="E276" t="str">
            <v>Зафаробод</v>
          </cell>
          <cell r="F276">
            <v>82200</v>
          </cell>
          <cell r="H276">
            <v>4</v>
          </cell>
        </row>
        <row r="277">
          <cell r="A277">
            <v>554</v>
          </cell>
          <cell r="B277" t="str">
            <v>Навруз-99</v>
          </cell>
          <cell r="C277" t="str">
            <v>ф/х</v>
          </cell>
          <cell r="D277" t="str">
            <v>С.Синдаров</v>
          </cell>
          <cell r="E277" t="str">
            <v>Зафаробод</v>
          </cell>
          <cell r="F277">
            <v>10700</v>
          </cell>
          <cell r="H277">
            <v>4</v>
          </cell>
        </row>
        <row r="278">
          <cell r="A278">
            <v>555</v>
          </cell>
          <cell r="B278" t="str">
            <v>Наманган</v>
          </cell>
          <cell r="C278" t="str">
            <v>ф/х</v>
          </cell>
          <cell r="D278" t="str">
            <v>С.Синдаров</v>
          </cell>
          <cell r="E278" t="str">
            <v>Зафаробод</v>
          </cell>
          <cell r="F278">
            <v>36000</v>
          </cell>
          <cell r="H278">
            <v>4</v>
          </cell>
        </row>
        <row r="279">
          <cell r="A279">
            <v>556</v>
          </cell>
          <cell r="B279" t="str">
            <v xml:space="preserve">Наргиза </v>
          </cell>
          <cell r="C279" t="str">
            <v>ф/х</v>
          </cell>
          <cell r="D279" t="str">
            <v>С.Синдаров</v>
          </cell>
          <cell r="E279" t="str">
            <v>Зафаробод</v>
          </cell>
          <cell r="F279">
            <v>56700</v>
          </cell>
          <cell r="H279">
            <v>6</v>
          </cell>
        </row>
        <row r="280">
          <cell r="A280">
            <v>557</v>
          </cell>
          <cell r="B280" t="str">
            <v>Насиб-Кувон</v>
          </cell>
          <cell r="C280" t="str">
            <v>ф/х</v>
          </cell>
          <cell r="D280" t="str">
            <v>С.Синдаров</v>
          </cell>
          <cell r="E280" t="str">
            <v>Зафаробод</v>
          </cell>
          <cell r="F280">
            <v>24000</v>
          </cell>
          <cell r="H280">
            <v>5</v>
          </cell>
        </row>
        <row r="281">
          <cell r="A281">
            <v>558</v>
          </cell>
          <cell r="B281" t="str">
            <v>Ниёзхон</v>
          </cell>
          <cell r="C281" t="str">
            <v>ф/х</v>
          </cell>
          <cell r="D281" t="str">
            <v>С.Синдаров</v>
          </cell>
          <cell r="E281" t="str">
            <v>Зафаробод</v>
          </cell>
          <cell r="F281">
            <v>28100</v>
          </cell>
          <cell r="H281">
            <v>3</v>
          </cell>
        </row>
        <row r="282">
          <cell r="A282">
            <v>559</v>
          </cell>
          <cell r="B282" t="str">
            <v>Норжигит ота</v>
          </cell>
          <cell r="C282" t="str">
            <v>ф/х</v>
          </cell>
          <cell r="D282" t="str">
            <v>С.Синдаров</v>
          </cell>
          <cell r="E282" t="str">
            <v>Зафаробод</v>
          </cell>
          <cell r="F282">
            <v>41200</v>
          </cell>
          <cell r="H282">
            <v>6</v>
          </cell>
        </row>
        <row r="283">
          <cell r="A283">
            <v>560</v>
          </cell>
          <cell r="B283" t="str">
            <v>Нуроний</v>
          </cell>
          <cell r="C283" t="str">
            <v>ф/х</v>
          </cell>
          <cell r="D283" t="str">
            <v>С.Синдаров</v>
          </cell>
          <cell r="E283" t="str">
            <v>Зафаробод</v>
          </cell>
          <cell r="F283">
            <v>86400</v>
          </cell>
          <cell r="H283">
            <v>4</v>
          </cell>
        </row>
        <row r="284">
          <cell r="A284">
            <v>561</v>
          </cell>
          <cell r="B284" t="str">
            <v xml:space="preserve">Обод </v>
          </cell>
          <cell r="C284" t="str">
            <v>ф/х</v>
          </cell>
          <cell r="D284" t="str">
            <v>С.Синдаров</v>
          </cell>
          <cell r="E284" t="str">
            <v>Зафаробод</v>
          </cell>
          <cell r="F284">
            <v>27400</v>
          </cell>
          <cell r="H284">
            <v>4</v>
          </cell>
        </row>
        <row r="285">
          <cell r="A285">
            <v>562</v>
          </cell>
          <cell r="B285" t="str">
            <v>Обод диёр</v>
          </cell>
          <cell r="C285" t="str">
            <v>ф/х</v>
          </cell>
          <cell r="D285" t="str">
            <v>С.Синдаров</v>
          </cell>
          <cell r="E285" t="str">
            <v>Зафаробод</v>
          </cell>
          <cell r="F285">
            <v>71400</v>
          </cell>
          <cell r="H285">
            <v>6</v>
          </cell>
        </row>
        <row r="286">
          <cell r="A286">
            <v>563</v>
          </cell>
          <cell r="B286" t="str">
            <v>Окибат</v>
          </cell>
          <cell r="C286" t="str">
            <v>ф/х</v>
          </cell>
          <cell r="D286" t="str">
            <v>С.Синдаров</v>
          </cell>
          <cell r="E286" t="str">
            <v>Зафаробод</v>
          </cell>
          <cell r="F286">
            <v>14200</v>
          </cell>
          <cell r="H286">
            <v>7</v>
          </cell>
        </row>
        <row r="287">
          <cell r="A287">
            <v>564</v>
          </cell>
          <cell r="B287" t="str">
            <v>Оллон бобо</v>
          </cell>
          <cell r="C287" t="str">
            <v>ф/х</v>
          </cell>
          <cell r="D287" t="str">
            <v>С.Синдаров</v>
          </cell>
          <cell r="E287" t="str">
            <v>Зафаробод</v>
          </cell>
          <cell r="F287">
            <v>30000</v>
          </cell>
          <cell r="H287">
            <v>1</v>
          </cell>
        </row>
        <row r="288">
          <cell r="A288">
            <v>565</v>
          </cell>
          <cell r="B288" t="str">
            <v>Олтин дала</v>
          </cell>
          <cell r="C288" t="str">
            <v>ф/х</v>
          </cell>
          <cell r="D288" t="str">
            <v>С.Синдаров</v>
          </cell>
          <cell r="E288" t="str">
            <v>Зафаробод</v>
          </cell>
          <cell r="F288">
            <v>58000</v>
          </cell>
          <cell r="H288">
            <v>5</v>
          </cell>
        </row>
        <row r="289">
          <cell r="A289">
            <v>566</v>
          </cell>
          <cell r="B289" t="str">
            <v>Олтин тош сулоласи</v>
          </cell>
          <cell r="C289" t="str">
            <v>ф/х</v>
          </cell>
          <cell r="D289" t="str">
            <v>С.Синдаров</v>
          </cell>
          <cell r="E289" t="str">
            <v>Зафаробод</v>
          </cell>
          <cell r="F289">
            <v>55800</v>
          </cell>
          <cell r="H289">
            <v>6</v>
          </cell>
        </row>
        <row r="290">
          <cell r="A290">
            <v>567</v>
          </cell>
          <cell r="B290" t="str">
            <v>Олтинбек</v>
          </cell>
          <cell r="C290" t="str">
            <v>ф/х</v>
          </cell>
          <cell r="D290" t="str">
            <v>С.Синдаров</v>
          </cell>
          <cell r="E290" t="str">
            <v>Зафаробод</v>
          </cell>
          <cell r="F290">
            <v>53800</v>
          </cell>
          <cell r="H290">
            <v>6</v>
          </cell>
        </row>
        <row r="291">
          <cell r="A291">
            <v>568</v>
          </cell>
          <cell r="B291" t="str">
            <v>Омон-Диёрбек</v>
          </cell>
          <cell r="C291" t="str">
            <v>ф/х</v>
          </cell>
          <cell r="D291" t="str">
            <v>С.Синдаров</v>
          </cell>
          <cell r="E291" t="str">
            <v>Зафаробод</v>
          </cell>
          <cell r="F291">
            <v>28500</v>
          </cell>
          <cell r="H291">
            <v>5</v>
          </cell>
        </row>
        <row r="292">
          <cell r="A292">
            <v>569</v>
          </cell>
          <cell r="B292" t="str">
            <v>Орзукул Сувонов</v>
          </cell>
          <cell r="C292" t="str">
            <v>ф/х</v>
          </cell>
          <cell r="D292" t="str">
            <v>С.Синдаров</v>
          </cell>
          <cell r="E292" t="str">
            <v>Зафаробод</v>
          </cell>
          <cell r="F292">
            <v>71000</v>
          </cell>
          <cell r="H292">
            <v>5</v>
          </cell>
        </row>
        <row r="293">
          <cell r="A293">
            <v>570</v>
          </cell>
          <cell r="B293" t="str">
            <v>Отамбой бобо</v>
          </cell>
          <cell r="C293" t="str">
            <v>ф/х</v>
          </cell>
          <cell r="D293" t="str">
            <v>С.Синдаров</v>
          </cell>
          <cell r="E293" t="str">
            <v>Зафаробод</v>
          </cell>
          <cell r="F293">
            <v>49000</v>
          </cell>
          <cell r="H293">
            <v>6</v>
          </cell>
        </row>
        <row r="294">
          <cell r="A294">
            <v>571</v>
          </cell>
          <cell r="B294" t="str">
            <v>Равшан</v>
          </cell>
          <cell r="C294" t="str">
            <v>ф/х</v>
          </cell>
          <cell r="D294" t="str">
            <v>С.Синдаров</v>
          </cell>
          <cell r="E294" t="str">
            <v>Зафаробод</v>
          </cell>
          <cell r="F294">
            <v>21500</v>
          </cell>
          <cell r="H294">
            <v>6</v>
          </cell>
        </row>
        <row r="295">
          <cell r="A295">
            <v>572</v>
          </cell>
          <cell r="B295" t="str">
            <v>Рахмонжон бобо</v>
          </cell>
          <cell r="C295" t="str">
            <v>ф/х</v>
          </cell>
          <cell r="D295" t="str">
            <v>С.Синдаров</v>
          </cell>
          <cell r="E295" t="str">
            <v>Зафаробод</v>
          </cell>
          <cell r="F295">
            <v>39300</v>
          </cell>
          <cell r="H295">
            <v>6</v>
          </cell>
        </row>
        <row r="296">
          <cell r="A296">
            <v>573</v>
          </cell>
          <cell r="B296" t="str">
            <v xml:space="preserve">Сайёджон </v>
          </cell>
          <cell r="C296" t="str">
            <v>ф/х</v>
          </cell>
          <cell r="D296" t="str">
            <v>С.Синдаров</v>
          </cell>
          <cell r="E296" t="str">
            <v>Зафаробод</v>
          </cell>
          <cell r="F296">
            <v>39100</v>
          </cell>
          <cell r="H296">
            <v>8</v>
          </cell>
        </row>
        <row r="297">
          <cell r="A297">
            <v>574</v>
          </cell>
          <cell r="B297" t="str">
            <v>Сайодон-Султони</v>
          </cell>
          <cell r="C297" t="str">
            <v>ф/х</v>
          </cell>
          <cell r="D297" t="str">
            <v>С.Синдаров</v>
          </cell>
          <cell r="E297" t="str">
            <v>Зафаробод</v>
          </cell>
          <cell r="F297">
            <v>54200</v>
          </cell>
          <cell r="H297">
            <v>5</v>
          </cell>
        </row>
        <row r="298">
          <cell r="A298">
            <v>575</v>
          </cell>
          <cell r="B298" t="str">
            <v>Салохиддин невараси-Элчин</v>
          </cell>
          <cell r="C298" t="str">
            <v>ф/х</v>
          </cell>
          <cell r="D298" t="str">
            <v>С.Синдаров</v>
          </cell>
          <cell r="E298" t="str">
            <v>Зафаробод</v>
          </cell>
          <cell r="F298">
            <v>51400</v>
          </cell>
          <cell r="H298">
            <v>8</v>
          </cell>
        </row>
        <row r="299">
          <cell r="A299">
            <v>576</v>
          </cell>
          <cell r="B299" t="str">
            <v>Сафаржон</v>
          </cell>
          <cell r="C299" t="str">
            <v>ф/х</v>
          </cell>
          <cell r="D299" t="str">
            <v>С.Синдаров</v>
          </cell>
          <cell r="E299" t="str">
            <v>Зафаробод</v>
          </cell>
          <cell r="F299">
            <v>38800</v>
          </cell>
          <cell r="H299">
            <v>8</v>
          </cell>
        </row>
        <row r="300">
          <cell r="A300">
            <v>577</v>
          </cell>
          <cell r="B300" t="str">
            <v>Саховатли Алп</v>
          </cell>
          <cell r="C300" t="str">
            <v>ф/х</v>
          </cell>
          <cell r="D300" t="str">
            <v>С.Синдаров</v>
          </cell>
          <cell r="E300" t="str">
            <v>Зафаробод</v>
          </cell>
          <cell r="F300">
            <v>38500</v>
          </cell>
          <cell r="H300">
            <v>6</v>
          </cell>
        </row>
        <row r="301">
          <cell r="A301">
            <v>578</v>
          </cell>
          <cell r="B301" t="str">
            <v>Сохил</v>
          </cell>
          <cell r="C301" t="str">
            <v>ф/х</v>
          </cell>
          <cell r="D301" t="str">
            <v>С.Синдаров</v>
          </cell>
          <cell r="E301" t="str">
            <v>Зафаробод</v>
          </cell>
          <cell r="F301">
            <v>26100</v>
          </cell>
          <cell r="H301">
            <v>8</v>
          </cell>
        </row>
        <row r="302">
          <cell r="A302">
            <v>579</v>
          </cell>
          <cell r="B302" t="str">
            <v>Султон-Ниён</v>
          </cell>
          <cell r="C302" t="str">
            <v>ф/х</v>
          </cell>
          <cell r="D302" t="str">
            <v>С.Синдаров</v>
          </cell>
          <cell r="E302" t="str">
            <v>Зафаробод</v>
          </cell>
          <cell r="F302">
            <v>25800</v>
          </cell>
          <cell r="H302">
            <v>3</v>
          </cell>
        </row>
        <row r="303">
          <cell r="A303">
            <v>580</v>
          </cell>
          <cell r="B303" t="str">
            <v>Тегирмон арик-Сой</v>
          </cell>
          <cell r="C303" t="str">
            <v>ф/х</v>
          </cell>
          <cell r="D303" t="str">
            <v>С.Синдаров</v>
          </cell>
          <cell r="E303" t="str">
            <v>Зафаробод</v>
          </cell>
          <cell r="F303">
            <v>84500</v>
          </cell>
          <cell r="H303">
            <v>4</v>
          </cell>
        </row>
        <row r="304">
          <cell r="A304">
            <v>581</v>
          </cell>
          <cell r="B304" t="str">
            <v>Темир-Мираббос</v>
          </cell>
          <cell r="C304" t="str">
            <v>ф/х</v>
          </cell>
          <cell r="D304" t="str">
            <v>С.Синдаров</v>
          </cell>
          <cell r="E304" t="str">
            <v>Зафаробод</v>
          </cell>
          <cell r="F304">
            <v>55200</v>
          </cell>
          <cell r="H304">
            <v>4</v>
          </cell>
        </row>
        <row r="305">
          <cell r="A305">
            <v>582</v>
          </cell>
          <cell r="B305" t="str">
            <v>Тошкент</v>
          </cell>
          <cell r="C305" t="str">
            <v>ф/х</v>
          </cell>
          <cell r="D305" t="str">
            <v>С.Синдаров</v>
          </cell>
          <cell r="E305" t="str">
            <v>Зафаробод</v>
          </cell>
          <cell r="F305">
            <v>57600</v>
          </cell>
          <cell r="H305">
            <v>7</v>
          </cell>
        </row>
        <row r="306">
          <cell r="A306">
            <v>583</v>
          </cell>
          <cell r="B306" t="str">
            <v>Тулпор</v>
          </cell>
          <cell r="C306" t="str">
            <v>ф/х</v>
          </cell>
          <cell r="D306" t="str">
            <v>С.Синдаров</v>
          </cell>
          <cell r="E306" t="str">
            <v>Зафаробод</v>
          </cell>
          <cell r="F306">
            <v>22900</v>
          </cell>
          <cell r="H306">
            <v>4</v>
          </cell>
        </row>
        <row r="307">
          <cell r="A307">
            <v>584</v>
          </cell>
          <cell r="B307" t="str">
            <v>Турабек-Уйгун</v>
          </cell>
          <cell r="C307" t="str">
            <v>ф/х</v>
          </cell>
          <cell r="D307" t="str">
            <v>С.Синдаров</v>
          </cell>
          <cell r="E307" t="str">
            <v>Зафаробод</v>
          </cell>
          <cell r="F307">
            <v>56700</v>
          </cell>
          <cell r="H307">
            <v>5</v>
          </cell>
        </row>
        <row r="308">
          <cell r="A308">
            <v>585</v>
          </cell>
          <cell r="B308" t="str">
            <v>Туртовлон</v>
          </cell>
          <cell r="C308" t="str">
            <v>ф/х</v>
          </cell>
          <cell r="D308" t="str">
            <v>С.Синдаров</v>
          </cell>
          <cell r="E308" t="str">
            <v>Зафаробод</v>
          </cell>
          <cell r="F308">
            <v>10500</v>
          </cell>
          <cell r="H308">
            <v>3</v>
          </cell>
        </row>
        <row r="309">
          <cell r="A309">
            <v>586</v>
          </cell>
          <cell r="B309" t="str">
            <v>Тутли булок</v>
          </cell>
          <cell r="C309" t="str">
            <v>ф/х</v>
          </cell>
          <cell r="D309" t="str">
            <v>С.Синдаров</v>
          </cell>
          <cell r="E309" t="str">
            <v>Зафаробод</v>
          </cell>
          <cell r="F309">
            <v>36300</v>
          </cell>
          <cell r="H309">
            <v>3</v>
          </cell>
        </row>
        <row r="310">
          <cell r="A310">
            <v>587</v>
          </cell>
          <cell r="B310" t="str">
            <v>Узлат</v>
          </cell>
          <cell r="C310" t="str">
            <v>ф/х</v>
          </cell>
          <cell r="D310" t="str">
            <v>С.Синдаров</v>
          </cell>
          <cell r="E310" t="str">
            <v>Зафаробод</v>
          </cell>
          <cell r="F310">
            <v>26100</v>
          </cell>
          <cell r="H310">
            <v>3</v>
          </cell>
        </row>
        <row r="311">
          <cell r="A311">
            <v>588</v>
          </cell>
          <cell r="B311" t="str">
            <v>Уктамжон</v>
          </cell>
          <cell r="C311" t="str">
            <v>ф/х</v>
          </cell>
          <cell r="D311" t="str">
            <v>С.Синдаров</v>
          </cell>
          <cell r="E311" t="str">
            <v>Зафаробод</v>
          </cell>
          <cell r="F311">
            <v>69300</v>
          </cell>
          <cell r="H311">
            <v>3</v>
          </cell>
        </row>
        <row r="312">
          <cell r="A312">
            <v>589</v>
          </cell>
          <cell r="B312" t="str">
            <v>Уткир Боходир</v>
          </cell>
          <cell r="C312" t="str">
            <v>ф/х</v>
          </cell>
          <cell r="D312" t="str">
            <v>С.Синдаров</v>
          </cell>
          <cell r="E312" t="str">
            <v>Зафаробод</v>
          </cell>
          <cell r="F312">
            <v>61500</v>
          </cell>
          <cell r="H312">
            <v>8</v>
          </cell>
        </row>
        <row r="313">
          <cell r="A313">
            <v>590</v>
          </cell>
          <cell r="B313" t="str">
            <v>Ухум</v>
          </cell>
          <cell r="C313" t="str">
            <v>ф/х</v>
          </cell>
          <cell r="D313" t="str">
            <v>С.Синдаров</v>
          </cell>
          <cell r="E313" t="str">
            <v>Зафаробод</v>
          </cell>
          <cell r="F313">
            <v>41200</v>
          </cell>
          <cell r="H313">
            <v>5</v>
          </cell>
        </row>
        <row r="314">
          <cell r="A314">
            <v>591</v>
          </cell>
          <cell r="B314" t="str">
            <v>Фидокор ёшлар</v>
          </cell>
          <cell r="C314" t="str">
            <v>ф/х</v>
          </cell>
          <cell r="D314" t="str">
            <v>С.Синдаров</v>
          </cell>
          <cell r="E314" t="str">
            <v>Зафаробод</v>
          </cell>
          <cell r="F314">
            <v>28800</v>
          </cell>
          <cell r="H314">
            <v>5</v>
          </cell>
        </row>
        <row r="315">
          <cell r="A315">
            <v>592</v>
          </cell>
          <cell r="B315" t="str">
            <v>Фориш</v>
          </cell>
          <cell r="C315" t="str">
            <v>ф/х</v>
          </cell>
          <cell r="D315" t="str">
            <v>С.Синдаров</v>
          </cell>
          <cell r="E315" t="str">
            <v>Зафаробод</v>
          </cell>
          <cell r="F315">
            <v>30400</v>
          </cell>
          <cell r="H315">
            <v>4</v>
          </cell>
        </row>
        <row r="316">
          <cell r="A316">
            <v>593</v>
          </cell>
          <cell r="B316" t="str">
            <v>Фориш дунёси</v>
          </cell>
          <cell r="C316" t="str">
            <v>ф/х</v>
          </cell>
          <cell r="D316" t="str">
            <v>С.Синдаров</v>
          </cell>
          <cell r="E316" t="str">
            <v>Зафаробод</v>
          </cell>
          <cell r="F316">
            <v>63000</v>
          </cell>
          <cell r="H316">
            <v>3</v>
          </cell>
        </row>
        <row r="317">
          <cell r="A317">
            <v>594</v>
          </cell>
          <cell r="B317" t="str">
            <v>Фуркат-Жума</v>
          </cell>
          <cell r="C317" t="str">
            <v>ф/х</v>
          </cell>
          <cell r="D317" t="str">
            <v>С.Синдаров</v>
          </cell>
          <cell r="E317" t="str">
            <v>Зафаробод</v>
          </cell>
          <cell r="F317">
            <v>28400</v>
          </cell>
          <cell r="H317">
            <v>9</v>
          </cell>
        </row>
        <row r="318">
          <cell r="A318">
            <v>595</v>
          </cell>
          <cell r="B318" t="str">
            <v>Хасанжон</v>
          </cell>
          <cell r="C318" t="str">
            <v>ф/х</v>
          </cell>
          <cell r="D318" t="str">
            <v>С.Синдаров</v>
          </cell>
          <cell r="E318" t="str">
            <v>Зафаробод</v>
          </cell>
          <cell r="F318">
            <v>58600</v>
          </cell>
          <cell r="H318">
            <v>6</v>
          </cell>
        </row>
        <row r="319">
          <cell r="A319">
            <v>596</v>
          </cell>
          <cell r="B319" t="str">
            <v>Хошим ота</v>
          </cell>
          <cell r="C319" t="str">
            <v>ф/х</v>
          </cell>
          <cell r="D319" t="str">
            <v>С.Синдаров</v>
          </cell>
          <cell r="E319" t="str">
            <v>Зафаробод</v>
          </cell>
          <cell r="F319">
            <v>36000</v>
          </cell>
          <cell r="H319">
            <v>7</v>
          </cell>
        </row>
        <row r="320">
          <cell r="A320">
            <v>597</v>
          </cell>
          <cell r="B320" t="str">
            <v>Хумоин шох</v>
          </cell>
          <cell r="C320" t="str">
            <v>ф/х</v>
          </cell>
          <cell r="D320" t="str">
            <v>С.Синдаров</v>
          </cell>
          <cell r="E320" t="str">
            <v>Зафаробод</v>
          </cell>
          <cell r="F320">
            <v>27300</v>
          </cell>
          <cell r="H320">
            <v>6</v>
          </cell>
        </row>
        <row r="321">
          <cell r="A321">
            <v>598</v>
          </cell>
          <cell r="B321" t="str">
            <v>Хуроз ота</v>
          </cell>
          <cell r="C321" t="str">
            <v>ф/х</v>
          </cell>
          <cell r="D321" t="str">
            <v>С.Синдаров</v>
          </cell>
          <cell r="E321" t="str">
            <v>Зафаробод</v>
          </cell>
          <cell r="F321">
            <v>47100</v>
          </cell>
          <cell r="H321">
            <v>4</v>
          </cell>
        </row>
        <row r="322">
          <cell r="A322">
            <v>599</v>
          </cell>
          <cell r="B322" t="str">
            <v>Чиборлик-Исроил</v>
          </cell>
          <cell r="C322" t="str">
            <v>ф/х</v>
          </cell>
          <cell r="D322" t="str">
            <v>С.Синдаров</v>
          </cell>
          <cell r="E322" t="str">
            <v>Зафаробод</v>
          </cell>
          <cell r="F322">
            <v>28800</v>
          </cell>
          <cell r="H322">
            <v>4</v>
          </cell>
        </row>
        <row r="323">
          <cell r="A323">
            <v>600</v>
          </cell>
          <cell r="B323" t="str">
            <v>Шарип ота</v>
          </cell>
          <cell r="C323" t="str">
            <v>ф/х</v>
          </cell>
          <cell r="D323" t="str">
            <v>С.Синдаров</v>
          </cell>
          <cell r="E323" t="str">
            <v>Зафаробод</v>
          </cell>
          <cell r="F323">
            <v>22700</v>
          </cell>
          <cell r="H323">
            <v>6</v>
          </cell>
        </row>
        <row r="324">
          <cell r="A324">
            <v>601</v>
          </cell>
          <cell r="B324" t="str">
            <v>Шароф</v>
          </cell>
          <cell r="C324" t="str">
            <v>ф/х</v>
          </cell>
          <cell r="D324" t="str">
            <v>С.Синдаров</v>
          </cell>
          <cell r="E324" t="str">
            <v>Зафаробод</v>
          </cell>
          <cell r="F324">
            <v>46400</v>
          </cell>
          <cell r="H324">
            <v>4</v>
          </cell>
        </row>
        <row r="325">
          <cell r="A325">
            <v>602</v>
          </cell>
          <cell r="B325" t="str">
            <v>Шахзод</v>
          </cell>
          <cell r="C325" t="str">
            <v>ф/х</v>
          </cell>
          <cell r="D325" t="str">
            <v>С.Синдаров</v>
          </cell>
          <cell r="E325" t="str">
            <v>Зафаробод</v>
          </cell>
          <cell r="F325">
            <v>76500</v>
          </cell>
          <cell r="H325">
            <v>6</v>
          </cell>
        </row>
        <row r="326">
          <cell r="A326">
            <v>603</v>
          </cell>
          <cell r="B326" t="str">
            <v>Шеркул бобо</v>
          </cell>
          <cell r="C326" t="str">
            <v>ф/х</v>
          </cell>
          <cell r="D326" t="str">
            <v>С.Синдаров</v>
          </cell>
          <cell r="E326" t="str">
            <v>Зафаробод</v>
          </cell>
          <cell r="F326">
            <v>17000</v>
          </cell>
          <cell r="H326">
            <v>2</v>
          </cell>
        </row>
        <row r="327">
          <cell r="A327">
            <v>604</v>
          </cell>
          <cell r="B327" t="str">
            <v>Шер-Сарбон-Юсуф</v>
          </cell>
          <cell r="C327" t="str">
            <v>ф/х</v>
          </cell>
          <cell r="D327" t="str">
            <v>С.Синдаров</v>
          </cell>
          <cell r="E327" t="str">
            <v>Зафаробод</v>
          </cell>
          <cell r="F327">
            <v>137000</v>
          </cell>
          <cell r="H327">
            <v>4</v>
          </cell>
        </row>
        <row r="328">
          <cell r="A328">
            <v>605</v>
          </cell>
          <cell r="B328" t="str">
            <v>Шинжон</v>
          </cell>
          <cell r="C328" t="str">
            <v>ф/х</v>
          </cell>
          <cell r="D328" t="str">
            <v>С.Синдаров</v>
          </cell>
          <cell r="E328" t="str">
            <v>Зафаробод</v>
          </cell>
          <cell r="F328">
            <v>39000</v>
          </cell>
          <cell r="H328">
            <v>7</v>
          </cell>
        </row>
        <row r="329">
          <cell r="A329">
            <v>606</v>
          </cell>
          <cell r="B329" t="str">
            <v>Ширгайон-Хурмо</v>
          </cell>
          <cell r="C329" t="str">
            <v>ф/х</v>
          </cell>
          <cell r="D329" t="str">
            <v>С.Синдаров</v>
          </cell>
          <cell r="E329" t="str">
            <v>Зафаробод</v>
          </cell>
          <cell r="F329">
            <v>34400</v>
          </cell>
          <cell r="H329">
            <v>8</v>
          </cell>
        </row>
        <row r="330">
          <cell r="A330">
            <v>607</v>
          </cell>
          <cell r="B330" t="str">
            <v>Шомурод-Тадбиркор</v>
          </cell>
          <cell r="C330" t="str">
            <v>ф/х</v>
          </cell>
          <cell r="D330" t="str">
            <v>С.Синдаров</v>
          </cell>
          <cell r="E330" t="str">
            <v>Зафаробод</v>
          </cell>
          <cell r="F330">
            <v>82000</v>
          </cell>
          <cell r="H330">
            <v>8</v>
          </cell>
        </row>
        <row r="331">
          <cell r="A331">
            <v>608</v>
          </cell>
          <cell r="B331" t="str">
            <v>Элдор-Али-Маржон</v>
          </cell>
          <cell r="C331" t="str">
            <v>ф/х</v>
          </cell>
          <cell r="D331" t="str">
            <v>С.Синдаров</v>
          </cell>
          <cell r="E331" t="str">
            <v>Зафаробод</v>
          </cell>
          <cell r="F331">
            <v>41100</v>
          </cell>
          <cell r="H331">
            <v>8</v>
          </cell>
        </row>
        <row r="332">
          <cell r="A332">
            <v>609</v>
          </cell>
          <cell r="B332" t="str">
            <v>Элмуроджон</v>
          </cell>
          <cell r="C332" t="str">
            <v>ф/х</v>
          </cell>
          <cell r="D332" t="str">
            <v>С.Синдаров</v>
          </cell>
          <cell r="E332" t="str">
            <v>Зафаробод</v>
          </cell>
          <cell r="F332">
            <v>18300</v>
          </cell>
          <cell r="H332">
            <v>8</v>
          </cell>
        </row>
        <row r="333">
          <cell r="A333">
            <v>610</v>
          </cell>
          <cell r="B333" t="str">
            <v>Эрхон-Омон</v>
          </cell>
          <cell r="C333" t="str">
            <v>ф/х</v>
          </cell>
          <cell r="D333" t="str">
            <v>С.Синдаров</v>
          </cell>
          <cell r="E333" t="str">
            <v>Зафаробод</v>
          </cell>
          <cell r="F333">
            <v>14600</v>
          </cell>
          <cell r="H333">
            <v>5</v>
          </cell>
        </row>
        <row r="334">
          <cell r="A334">
            <v>611</v>
          </cell>
          <cell r="B334" t="str">
            <v>Эшбулди</v>
          </cell>
          <cell r="C334" t="str">
            <v>ф/х</v>
          </cell>
          <cell r="D334" t="str">
            <v>С.Синдаров</v>
          </cell>
          <cell r="E334" t="str">
            <v>Зафаробод</v>
          </cell>
          <cell r="F334">
            <v>64700</v>
          </cell>
          <cell r="H334">
            <v>3</v>
          </cell>
        </row>
        <row r="335">
          <cell r="A335">
            <v>612</v>
          </cell>
          <cell r="B335" t="str">
            <v>Янги-Аср</v>
          </cell>
          <cell r="C335" t="str">
            <v>ф/х</v>
          </cell>
          <cell r="D335" t="str">
            <v>С.Синдаров</v>
          </cell>
          <cell r="E335" t="str">
            <v>Зафаробод</v>
          </cell>
          <cell r="F335">
            <v>19500</v>
          </cell>
          <cell r="H335">
            <v>4</v>
          </cell>
        </row>
        <row r="336">
          <cell r="A336">
            <v>613</v>
          </cell>
          <cell r="B336" t="str">
            <v>Янгиобод</v>
          </cell>
          <cell r="C336" t="str">
            <v>ф/х</v>
          </cell>
          <cell r="D336" t="str">
            <v>С.Синдаров</v>
          </cell>
          <cell r="E336" t="str">
            <v>Зафаробод</v>
          </cell>
          <cell r="F336">
            <v>35000</v>
          </cell>
          <cell r="H336">
            <v>7</v>
          </cell>
        </row>
        <row r="337">
          <cell r="A337">
            <v>351</v>
          </cell>
          <cell r="B337" t="str">
            <v xml:space="preserve">А К А </v>
          </cell>
          <cell r="C337" t="str">
            <v>ф/х</v>
          </cell>
          <cell r="D337" t="str">
            <v>С.Рахимов</v>
          </cell>
          <cell r="E337" t="str">
            <v>Зафаробод</v>
          </cell>
          <cell r="F337">
            <v>225000</v>
          </cell>
          <cell r="I337">
            <v>17</v>
          </cell>
        </row>
        <row r="338">
          <cell r="A338">
            <v>352</v>
          </cell>
          <cell r="B338" t="str">
            <v>Абдугаффоров Кучим</v>
          </cell>
          <cell r="C338" t="str">
            <v>ф/х</v>
          </cell>
          <cell r="D338" t="str">
            <v>С.Рахимов</v>
          </cell>
          <cell r="E338" t="str">
            <v>Зафаробод</v>
          </cell>
          <cell r="F338">
            <v>20800</v>
          </cell>
          <cell r="I338">
            <v>10</v>
          </cell>
        </row>
        <row r="339">
          <cell r="A339">
            <v>353</v>
          </cell>
          <cell r="B339" t="str">
            <v>Абдураззок</v>
          </cell>
          <cell r="C339" t="str">
            <v>ф/х</v>
          </cell>
          <cell r="D339" t="str">
            <v>С.Рахимов</v>
          </cell>
          <cell r="E339" t="str">
            <v>Зафаробод</v>
          </cell>
          <cell r="F339">
            <v>46900</v>
          </cell>
          <cell r="I339">
            <v>10</v>
          </cell>
        </row>
        <row r="340">
          <cell r="A340">
            <v>354</v>
          </cell>
          <cell r="B340" t="str">
            <v>Аброрбек</v>
          </cell>
          <cell r="C340" t="str">
            <v>ф/х</v>
          </cell>
          <cell r="D340" t="str">
            <v>С.Рахимов</v>
          </cell>
          <cell r="E340" t="str">
            <v>Зафаробод</v>
          </cell>
          <cell r="F340">
            <v>24600</v>
          </cell>
          <cell r="I340">
            <v>12</v>
          </cell>
        </row>
        <row r="341">
          <cell r="A341">
            <v>355</v>
          </cell>
          <cell r="B341" t="str">
            <v>Азамат</v>
          </cell>
          <cell r="C341" t="str">
            <v>ф/х</v>
          </cell>
          <cell r="D341" t="str">
            <v>С.Рахимов</v>
          </cell>
          <cell r="E341" t="str">
            <v>Зафаробод</v>
          </cell>
          <cell r="F341">
            <v>65500</v>
          </cell>
          <cell r="I341">
            <v>5</v>
          </cell>
        </row>
        <row r="342">
          <cell r="A342">
            <v>356</v>
          </cell>
          <cell r="B342" t="str">
            <v>Азлартепа</v>
          </cell>
          <cell r="C342" t="str">
            <v>ф/х</v>
          </cell>
          <cell r="D342" t="str">
            <v>С.Рахимов</v>
          </cell>
          <cell r="E342" t="str">
            <v>Зафаробод</v>
          </cell>
          <cell r="F342">
            <v>29000</v>
          </cell>
          <cell r="I342">
            <v>12</v>
          </cell>
        </row>
        <row r="343">
          <cell r="A343">
            <v>357</v>
          </cell>
          <cell r="B343" t="str">
            <v>Ачил бобо</v>
          </cell>
          <cell r="C343" t="str">
            <v>ф/х</v>
          </cell>
          <cell r="D343" t="str">
            <v>С.Рахимов</v>
          </cell>
          <cell r="E343" t="str">
            <v>Зафаробод</v>
          </cell>
          <cell r="F343">
            <v>30500</v>
          </cell>
          <cell r="I343">
            <v>10</v>
          </cell>
        </row>
        <row r="344">
          <cell r="A344">
            <v>358</v>
          </cell>
          <cell r="B344" t="str">
            <v>Б А М</v>
          </cell>
          <cell r="C344" t="str">
            <v>ф/х</v>
          </cell>
          <cell r="D344" t="str">
            <v>С.Рахимов</v>
          </cell>
          <cell r="E344" t="str">
            <v>Зафаробод</v>
          </cell>
          <cell r="F344">
            <v>36300</v>
          </cell>
          <cell r="I344">
            <v>8</v>
          </cell>
        </row>
        <row r="345">
          <cell r="A345">
            <v>359</v>
          </cell>
          <cell r="B345" t="str">
            <v>Балки эл нур</v>
          </cell>
          <cell r="C345" t="str">
            <v>ф/х</v>
          </cell>
          <cell r="D345" t="str">
            <v>С.Рахимов</v>
          </cell>
          <cell r="E345" t="str">
            <v>Зафаробод</v>
          </cell>
          <cell r="F345">
            <v>30400</v>
          </cell>
          <cell r="I345">
            <v>8</v>
          </cell>
        </row>
        <row r="346">
          <cell r="A346">
            <v>360</v>
          </cell>
          <cell r="B346" t="str">
            <v>Бахром ота</v>
          </cell>
          <cell r="C346" t="str">
            <v>ф/х</v>
          </cell>
          <cell r="D346" t="str">
            <v>С.Рахимов</v>
          </cell>
          <cell r="E346" t="str">
            <v>Зафаробод</v>
          </cell>
          <cell r="F346">
            <v>44800</v>
          </cell>
          <cell r="I346">
            <v>10</v>
          </cell>
        </row>
        <row r="347">
          <cell r="A347">
            <v>361</v>
          </cell>
          <cell r="B347" t="str">
            <v>Бек-1</v>
          </cell>
          <cell r="C347" t="str">
            <v>ф/х</v>
          </cell>
          <cell r="D347" t="str">
            <v>С.Рахимов</v>
          </cell>
          <cell r="E347" t="str">
            <v>Зафаробод</v>
          </cell>
          <cell r="F347">
            <v>49100</v>
          </cell>
          <cell r="I347">
            <v>12</v>
          </cell>
        </row>
        <row r="348">
          <cell r="A348">
            <v>362</v>
          </cell>
          <cell r="B348" t="str">
            <v>Беш-бола</v>
          </cell>
          <cell r="C348" t="str">
            <v>ф/х</v>
          </cell>
          <cell r="D348" t="str">
            <v>С.Рахимов</v>
          </cell>
          <cell r="E348" t="str">
            <v>Зафаробод</v>
          </cell>
          <cell r="F348">
            <v>92100</v>
          </cell>
          <cell r="I348">
            <v>15</v>
          </cell>
        </row>
        <row r="349">
          <cell r="A349">
            <v>363</v>
          </cell>
          <cell r="B349" t="str">
            <v>Бобокалон</v>
          </cell>
          <cell r="C349" t="str">
            <v>ф/х</v>
          </cell>
          <cell r="D349" t="str">
            <v>С.Рахимов</v>
          </cell>
          <cell r="E349" t="str">
            <v>Зафаробод</v>
          </cell>
          <cell r="F349">
            <v>50300</v>
          </cell>
          <cell r="I349">
            <v>12</v>
          </cell>
        </row>
        <row r="350">
          <cell r="A350">
            <v>364</v>
          </cell>
          <cell r="B350" t="str">
            <v>Боливойкарвон</v>
          </cell>
          <cell r="C350" t="str">
            <v>ф/х</v>
          </cell>
          <cell r="D350" t="str">
            <v>С.Рахимов</v>
          </cell>
          <cell r="E350" t="str">
            <v>Зафаробод</v>
          </cell>
          <cell r="F350">
            <v>36500</v>
          </cell>
          <cell r="I350">
            <v>12</v>
          </cell>
        </row>
        <row r="351">
          <cell r="A351">
            <v>365</v>
          </cell>
          <cell r="B351" t="str">
            <v>Булунгур</v>
          </cell>
          <cell r="C351" t="str">
            <v>ф/х</v>
          </cell>
          <cell r="D351" t="str">
            <v>С.Рахимов</v>
          </cell>
          <cell r="E351" t="str">
            <v>Зафаробод</v>
          </cell>
          <cell r="F351">
            <v>120000</v>
          </cell>
          <cell r="I351">
            <v>10</v>
          </cell>
        </row>
        <row r="352">
          <cell r="A352">
            <v>366</v>
          </cell>
          <cell r="B352" t="str">
            <v>Бунёд-1</v>
          </cell>
          <cell r="C352" t="str">
            <v>ф/х</v>
          </cell>
          <cell r="D352" t="str">
            <v>С.Рахимов</v>
          </cell>
          <cell r="E352" t="str">
            <v>Зафаробод</v>
          </cell>
          <cell r="F352">
            <v>34100</v>
          </cell>
          <cell r="I352">
            <v>11</v>
          </cell>
        </row>
        <row r="353">
          <cell r="A353">
            <v>367</v>
          </cell>
          <cell r="B353" t="str">
            <v>Бурчакли</v>
          </cell>
          <cell r="C353" t="str">
            <v>ф/х</v>
          </cell>
          <cell r="D353" t="str">
            <v>С.Рахимов</v>
          </cell>
          <cell r="E353" t="str">
            <v>Зафаробод</v>
          </cell>
          <cell r="F353">
            <v>21000</v>
          </cell>
          <cell r="I353">
            <v>11</v>
          </cell>
        </row>
        <row r="354">
          <cell r="A354">
            <v>368</v>
          </cell>
          <cell r="B354" t="str">
            <v>Вали-Эл-Нур</v>
          </cell>
          <cell r="C354" t="str">
            <v>ф/х</v>
          </cell>
          <cell r="D354" t="str">
            <v>С.Рахимов</v>
          </cell>
          <cell r="E354" t="str">
            <v>Зафаробод</v>
          </cell>
          <cell r="F354">
            <v>9000</v>
          </cell>
          <cell r="I354">
            <v>12</v>
          </cell>
        </row>
        <row r="355">
          <cell r="A355">
            <v>369</v>
          </cell>
          <cell r="B355" t="str">
            <v>Гайрат-1</v>
          </cell>
          <cell r="C355" t="str">
            <v>ф/х</v>
          </cell>
          <cell r="D355" t="str">
            <v>С.Рахимов</v>
          </cell>
          <cell r="E355" t="str">
            <v>Зафаробод</v>
          </cell>
          <cell r="F355">
            <v>20200</v>
          </cell>
          <cell r="I355">
            <v>10</v>
          </cell>
        </row>
        <row r="356">
          <cell r="A356">
            <v>370</v>
          </cell>
          <cell r="B356" t="str">
            <v>Голибжон</v>
          </cell>
          <cell r="C356" t="str">
            <v>ф/х</v>
          </cell>
          <cell r="D356" t="str">
            <v>С.Рахимов</v>
          </cell>
          <cell r="E356" t="str">
            <v>Зафаробод</v>
          </cell>
          <cell r="F356">
            <v>31000</v>
          </cell>
          <cell r="I356">
            <v>10</v>
          </cell>
        </row>
        <row r="357">
          <cell r="A357">
            <v>371</v>
          </cell>
          <cell r="B357" t="str">
            <v>Гулзор</v>
          </cell>
          <cell r="C357" t="str">
            <v>ф/х</v>
          </cell>
          <cell r="D357" t="str">
            <v>С.Рахимов</v>
          </cell>
          <cell r="E357" t="str">
            <v>Зафаробод</v>
          </cell>
          <cell r="F357">
            <v>69800</v>
          </cell>
          <cell r="I357">
            <v>8</v>
          </cell>
        </row>
        <row r="358">
          <cell r="A358">
            <v>372</v>
          </cell>
          <cell r="B358" t="str">
            <v>Гулхона</v>
          </cell>
          <cell r="C358" t="str">
            <v>ф/х</v>
          </cell>
          <cell r="D358" t="str">
            <v>С.Рахимов</v>
          </cell>
          <cell r="E358" t="str">
            <v>Зафаробод</v>
          </cell>
          <cell r="F358">
            <v>42800</v>
          </cell>
          <cell r="I358">
            <v>10</v>
          </cell>
        </row>
        <row r="359">
          <cell r="A359">
            <v>373</v>
          </cell>
          <cell r="B359" t="str">
            <v>Давлат</v>
          </cell>
          <cell r="C359" t="str">
            <v>ф/х</v>
          </cell>
          <cell r="D359" t="str">
            <v>С.Рахимов</v>
          </cell>
          <cell r="E359" t="str">
            <v>Зафаробод</v>
          </cell>
          <cell r="F359">
            <v>43700</v>
          </cell>
          <cell r="I359">
            <v>12</v>
          </cell>
        </row>
        <row r="360">
          <cell r="A360">
            <v>374</v>
          </cell>
          <cell r="B360" t="str">
            <v>Ёнбоштут</v>
          </cell>
          <cell r="C360" t="str">
            <v>ф/х</v>
          </cell>
          <cell r="D360" t="str">
            <v>С.Рахимов</v>
          </cell>
          <cell r="E360" t="str">
            <v>Зафаробод</v>
          </cell>
          <cell r="F360">
            <v>40100</v>
          </cell>
          <cell r="I360">
            <v>12</v>
          </cell>
        </row>
        <row r="361">
          <cell r="A361">
            <v>375</v>
          </cell>
          <cell r="B361" t="str">
            <v>Жасурбек</v>
          </cell>
          <cell r="C361" t="str">
            <v>ф/х</v>
          </cell>
          <cell r="D361" t="str">
            <v>С.Рахимов</v>
          </cell>
          <cell r="E361" t="str">
            <v>Зафаробод</v>
          </cell>
          <cell r="F361">
            <v>44900</v>
          </cell>
          <cell r="I361">
            <v>10</v>
          </cell>
        </row>
        <row r="362">
          <cell r="A362">
            <v>376</v>
          </cell>
          <cell r="B362" t="str">
            <v>Жомбой</v>
          </cell>
          <cell r="C362" t="str">
            <v>ф/х</v>
          </cell>
          <cell r="D362" t="str">
            <v>С.Рахимов</v>
          </cell>
          <cell r="E362" t="str">
            <v>Зафаробод</v>
          </cell>
          <cell r="F362">
            <v>78000</v>
          </cell>
          <cell r="I362">
            <v>7</v>
          </cell>
        </row>
        <row r="363">
          <cell r="A363">
            <v>377</v>
          </cell>
          <cell r="B363" t="str">
            <v>Журабой ота</v>
          </cell>
          <cell r="C363" t="str">
            <v>ф/х</v>
          </cell>
          <cell r="D363" t="str">
            <v>С.Рахимов</v>
          </cell>
          <cell r="E363" t="str">
            <v>Зафаробод</v>
          </cell>
          <cell r="F363">
            <v>7800</v>
          </cell>
          <cell r="I363">
            <v>10</v>
          </cell>
        </row>
        <row r="364">
          <cell r="A364">
            <v>378</v>
          </cell>
          <cell r="B364" t="str">
            <v>Илхом-11</v>
          </cell>
          <cell r="C364" t="str">
            <v>ф/х</v>
          </cell>
          <cell r="D364" t="str">
            <v>С.Рахимов</v>
          </cell>
          <cell r="E364" t="str">
            <v>Зафаробод</v>
          </cell>
          <cell r="F364">
            <v>56400</v>
          </cell>
          <cell r="I364">
            <v>11</v>
          </cell>
        </row>
        <row r="365">
          <cell r="A365">
            <v>379</v>
          </cell>
          <cell r="B365" t="str">
            <v>Имронбек</v>
          </cell>
          <cell r="C365" t="str">
            <v>ф/х</v>
          </cell>
          <cell r="D365" t="str">
            <v>С.Рахимов</v>
          </cell>
          <cell r="E365" t="str">
            <v>Зафаробод</v>
          </cell>
          <cell r="F365">
            <v>31700</v>
          </cell>
          <cell r="I365">
            <v>8</v>
          </cell>
        </row>
        <row r="366">
          <cell r="A366">
            <v>380</v>
          </cell>
          <cell r="B366" t="str">
            <v>Инб Саттор</v>
          </cell>
          <cell r="C366" t="str">
            <v>ф/х</v>
          </cell>
          <cell r="D366" t="str">
            <v>С.Рахимов</v>
          </cell>
          <cell r="E366" t="str">
            <v>Зафаробод</v>
          </cell>
          <cell r="F366">
            <v>33200</v>
          </cell>
          <cell r="I366">
            <v>10</v>
          </cell>
        </row>
        <row r="367">
          <cell r="A367">
            <v>381</v>
          </cell>
          <cell r="B367" t="str">
            <v>Ином</v>
          </cell>
          <cell r="C367" t="str">
            <v>ф/х</v>
          </cell>
          <cell r="D367" t="str">
            <v>С.Рахимов</v>
          </cell>
          <cell r="E367" t="str">
            <v>Зафаробод</v>
          </cell>
          <cell r="F367">
            <v>63400</v>
          </cell>
          <cell r="I367">
            <v>16</v>
          </cell>
        </row>
        <row r="368">
          <cell r="A368">
            <v>382</v>
          </cell>
          <cell r="B368" t="str">
            <v>Ислом</v>
          </cell>
          <cell r="C368" t="str">
            <v>ф/х</v>
          </cell>
          <cell r="D368" t="str">
            <v>С.Рахимов</v>
          </cell>
          <cell r="E368" t="str">
            <v>Зафаробод</v>
          </cell>
          <cell r="F368">
            <v>44400</v>
          </cell>
          <cell r="I368">
            <v>8</v>
          </cell>
        </row>
        <row r="369">
          <cell r="A369">
            <v>383</v>
          </cell>
          <cell r="B369" t="str">
            <v>Исмойил ота</v>
          </cell>
          <cell r="C369" t="str">
            <v>ф/х</v>
          </cell>
          <cell r="D369" t="str">
            <v>С.Рахимов</v>
          </cell>
          <cell r="E369" t="str">
            <v>Зафаробод</v>
          </cell>
          <cell r="F369">
            <v>70400</v>
          </cell>
          <cell r="I369">
            <v>12</v>
          </cell>
        </row>
        <row r="370">
          <cell r="A370">
            <v>384</v>
          </cell>
          <cell r="B370" t="str">
            <v>Йулдош ота</v>
          </cell>
          <cell r="C370" t="str">
            <v>ф/х</v>
          </cell>
          <cell r="D370" t="str">
            <v>С.Рахимов</v>
          </cell>
          <cell r="E370" t="str">
            <v>Зафаробод</v>
          </cell>
          <cell r="F370">
            <v>160000</v>
          </cell>
          <cell r="I370">
            <v>7</v>
          </cell>
        </row>
        <row r="371">
          <cell r="A371">
            <v>385</v>
          </cell>
          <cell r="B371" t="str">
            <v>Камалак рамзи</v>
          </cell>
          <cell r="C371" t="str">
            <v>ф/х</v>
          </cell>
          <cell r="D371" t="str">
            <v>С.Рахимов</v>
          </cell>
          <cell r="E371" t="str">
            <v>Зафаробод</v>
          </cell>
          <cell r="F371">
            <v>75700</v>
          </cell>
          <cell r="I371">
            <v>10</v>
          </cell>
        </row>
        <row r="372">
          <cell r="A372">
            <v>386</v>
          </cell>
          <cell r="B372" t="str">
            <v>Карим ота</v>
          </cell>
          <cell r="C372" t="str">
            <v>ф/х</v>
          </cell>
          <cell r="D372" t="str">
            <v>С.Рахимов</v>
          </cell>
          <cell r="E372" t="str">
            <v>Зафаробод</v>
          </cell>
          <cell r="F372">
            <v>54300</v>
          </cell>
          <cell r="I372">
            <v>10</v>
          </cell>
        </row>
        <row r="373">
          <cell r="A373">
            <v>387</v>
          </cell>
          <cell r="B373" t="str">
            <v>Катортол</v>
          </cell>
          <cell r="C373" t="str">
            <v>ф/х</v>
          </cell>
          <cell r="D373" t="str">
            <v>С.Рахимов</v>
          </cell>
          <cell r="E373" t="str">
            <v>Зафаробод</v>
          </cell>
          <cell r="F373">
            <v>52300</v>
          </cell>
          <cell r="I373">
            <v>10</v>
          </cell>
        </row>
        <row r="374">
          <cell r="A374">
            <v>388</v>
          </cell>
          <cell r="B374" t="str">
            <v>Кирсадок</v>
          </cell>
          <cell r="C374" t="str">
            <v>ф/х</v>
          </cell>
          <cell r="D374" t="str">
            <v>С.Рахимов</v>
          </cell>
          <cell r="E374" t="str">
            <v>Зафаробод</v>
          </cell>
          <cell r="F374">
            <v>14600</v>
          </cell>
          <cell r="I374">
            <v>10</v>
          </cell>
        </row>
        <row r="375">
          <cell r="A375">
            <v>389</v>
          </cell>
          <cell r="B375" t="str">
            <v>Колган сир</v>
          </cell>
          <cell r="C375" t="str">
            <v>ф/х</v>
          </cell>
          <cell r="D375" t="str">
            <v>С.Рахимов</v>
          </cell>
          <cell r="E375" t="str">
            <v>Зафаробод</v>
          </cell>
          <cell r="F375">
            <v>56400</v>
          </cell>
          <cell r="I375">
            <v>4</v>
          </cell>
        </row>
        <row r="376">
          <cell r="A376">
            <v>390</v>
          </cell>
          <cell r="B376" t="str">
            <v>Конгли</v>
          </cell>
          <cell r="C376" t="str">
            <v>ф/х</v>
          </cell>
          <cell r="D376" t="str">
            <v>С.Рахимов</v>
          </cell>
          <cell r="E376" t="str">
            <v>Зафаробод</v>
          </cell>
          <cell r="F376">
            <v>386100</v>
          </cell>
          <cell r="I376">
            <v>10</v>
          </cell>
        </row>
        <row r="377">
          <cell r="A377">
            <v>391</v>
          </cell>
          <cell r="B377" t="str">
            <v>Корабой</v>
          </cell>
          <cell r="C377" t="str">
            <v>ф/х</v>
          </cell>
          <cell r="D377" t="str">
            <v>С.Рахимов</v>
          </cell>
          <cell r="E377" t="str">
            <v>Зафаробод</v>
          </cell>
          <cell r="F377">
            <v>41300</v>
          </cell>
          <cell r="I377">
            <v>12</v>
          </cell>
        </row>
        <row r="378">
          <cell r="A378">
            <v>392</v>
          </cell>
          <cell r="B378" t="str">
            <v>Коракуйли</v>
          </cell>
          <cell r="C378" t="str">
            <v>ф/х</v>
          </cell>
          <cell r="D378" t="str">
            <v>С.Рахимов</v>
          </cell>
          <cell r="E378" t="str">
            <v>Зафаробод</v>
          </cell>
          <cell r="F378">
            <v>19800</v>
          </cell>
          <cell r="I378">
            <v>12</v>
          </cell>
        </row>
        <row r="379">
          <cell r="A379">
            <v>393</v>
          </cell>
          <cell r="B379" t="str">
            <v>Курик</v>
          </cell>
          <cell r="C379" t="str">
            <v>ф/х</v>
          </cell>
          <cell r="D379" t="str">
            <v>С.Рахимов</v>
          </cell>
          <cell r="E379" t="str">
            <v>Зафаробод</v>
          </cell>
          <cell r="F379">
            <v>19500</v>
          </cell>
          <cell r="I379">
            <v>15</v>
          </cell>
        </row>
        <row r="380">
          <cell r="A380">
            <v>394</v>
          </cell>
          <cell r="B380" t="str">
            <v>Лазизбек-Азиз</v>
          </cell>
          <cell r="C380" t="str">
            <v>ф/х</v>
          </cell>
          <cell r="D380" t="str">
            <v>С.Рахимов</v>
          </cell>
          <cell r="E380" t="str">
            <v>Зафаробод</v>
          </cell>
          <cell r="F380">
            <v>17300</v>
          </cell>
          <cell r="I380">
            <v>15</v>
          </cell>
        </row>
        <row r="381">
          <cell r="A381">
            <v>395</v>
          </cell>
          <cell r="B381" t="str">
            <v>Лангар</v>
          </cell>
          <cell r="C381" t="str">
            <v>ф/х</v>
          </cell>
          <cell r="D381" t="str">
            <v>С.Рахимов</v>
          </cell>
          <cell r="E381" t="str">
            <v>Зафаробод</v>
          </cell>
          <cell r="F381">
            <v>45800</v>
          </cell>
          <cell r="I381">
            <v>12</v>
          </cell>
        </row>
        <row r="382">
          <cell r="A382">
            <v>396</v>
          </cell>
          <cell r="B382" t="str">
            <v>Латифжон</v>
          </cell>
          <cell r="C382" t="str">
            <v>ф/х</v>
          </cell>
          <cell r="D382" t="str">
            <v>С.Рахимов</v>
          </cell>
          <cell r="E382" t="str">
            <v>Зафаробод</v>
          </cell>
          <cell r="F382">
            <v>23300</v>
          </cell>
          <cell r="I382">
            <v>11</v>
          </cell>
        </row>
        <row r="383">
          <cell r="A383">
            <v>397</v>
          </cell>
          <cell r="B383" t="str">
            <v>Мактаб-3</v>
          </cell>
          <cell r="C383" t="str">
            <v>ф/х</v>
          </cell>
          <cell r="D383" t="str">
            <v>С.Рахимов</v>
          </cell>
          <cell r="E383" t="str">
            <v>Зафаробод</v>
          </cell>
          <cell r="F383">
            <v>25000</v>
          </cell>
          <cell r="I383">
            <v>12</v>
          </cell>
        </row>
        <row r="384">
          <cell r="A384">
            <v>398</v>
          </cell>
          <cell r="B384" t="str">
            <v>Мамат ота</v>
          </cell>
          <cell r="C384" t="str">
            <v>ф/х</v>
          </cell>
          <cell r="D384" t="str">
            <v>С.Рахимов</v>
          </cell>
          <cell r="E384" t="str">
            <v>Зафаробод</v>
          </cell>
          <cell r="F384">
            <v>39000</v>
          </cell>
          <cell r="I384">
            <v>5</v>
          </cell>
        </row>
        <row r="385">
          <cell r="A385">
            <v>399</v>
          </cell>
          <cell r="B385" t="str">
            <v>Маматкул ота</v>
          </cell>
          <cell r="C385" t="str">
            <v>ф/х</v>
          </cell>
          <cell r="D385" t="str">
            <v>С.Рахимов</v>
          </cell>
          <cell r="E385" t="str">
            <v>Зафаробод</v>
          </cell>
          <cell r="F385">
            <v>66600</v>
          </cell>
          <cell r="I385">
            <v>12</v>
          </cell>
        </row>
        <row r="386">
          <cell r="A386">
            <v>400</v>
          </cell>
          <cell r="B386" t="str">
            <v>Мансур ота</v>
          </cell>
          <cell r="C386" t="str">
            <v>ф/х</v>
          </cell>
          <cell r="D386" t="str">
            <v>С.Рахимов</v>
          </cell>
          <cell r="E386" t="str">
            <v>Зафаробод</v>
          </cell>
          <cell r="F386">
            <v>56400</v>
          </cell>
          <cell r="I386">
            <v>8</v>
          </cell>
        </row>
        <row r="387">
          <cell r="A387">
            <v>401</v>
          </cell>
          <cell r="B387" t="str">
            <v>Мимино</v>
          </cell>
          <cell r="C387" t="str">
            <v>ф/х</v>
          </cell>
          <cell r="D387" t="str">
            <v>С.Рахимов</v>
          </cell>
          <cell r="E387" t="str">
            <v>Зафаробод</v>
          </cell>
          <cell r="F387">
            <v>14200</v>
          </cell>
          <cell r="I387">
            <v>13</v>
          </cell>
        </row>
        <row r="388">
          <cell r="A388">
            <v>402</v>
          </cell>
          <cell r="B388" t="str">
            <v>Минишкор</v>
          </cell>
          <cell r="C388" t="str">
            <v>ф/х</v>
          </cell>
          <cell r="D388" t="str">
            <v>С.Рахимов</v>
          </cell>
          <cell r="E388" t="str">
            <v>Зафаробод</v>
          </cell>
          <cell r="F388">
            <v>72000</v>
          </cell>
          <cell r="I388">
            <v>8</v>
          </cell>
        </row>
        <row r="389">
          <cell r="A389">
            <v>403</v>
          </cell>
          <cell r="B389" t="str">
            <v>Мирали</v>
          </cell>
          <cell r="C389" t="str">
            <v>ф/х</v>
          </cell>
          <cell r="D389" t="str">
            <v>С.Рахимов</v>
          </cell>
          <cell r="E389" t="str">
            <v>Зафаробод</v>
          </cell>
          <cell r="F389">
            <v>57900</v>
          </cell>
          <cell r="I389">
            <v>5</v>
          </cell>
        </row>
        <row r="390">
          <cell r="A390">
            <v>404</v>
          </cell>
          <cell r="B390" t="str">
            <v>Мироб</v>
          </cell>
          <cell r="C390" t="str">
            <v>ф/х</v>
          </cell>
          <cell r="D390" t="str">
            <v>С.Рахимов</v>
          </cell>
          <cell r="E390" t="str">
            <v>Зафаробод</v>
          </cell>
          <cell r="F390">
            <v>20200</v>
          </cell>
          <cell r="I390">
            <v>12</v>
          </cell>
        </row>
        <row r="391">
          <cell r="A391">
            <v>405</v>
          </cell>
          <cell r="B391" t="str">
            <v>Мойбулок</v>
          </cell>
          <cell r="C391" t="str">
            <v>ф/х</v>
          </cell>
          <cell r="D391" t="str">
            <v>С.Рахимов</v>
          </cell>
          <cell r="E391" t="str">
            <v>Зафаробод</v>
          </cell>
          <cell r="F391">
            <v>33800</v>
          </cell>
          <cell r="I391">
            <v>10</v>
          </cell>
        </row>
        <row r="392">
          <cell r="A392">
            <v>406</v>
          </cell>
          <cell r="B392" t="str">
            <v>Молгузар</v>
          </cell>
          <cell r="C392" t="str">
            <v>ф/х</v>
          </cell>
          <cell r="D392" t="str">
            <v>С.Рахимов</v>
          </cell>
          <cell r="E392" t="str">
            <v>Зафаробод</v>
          </cell>
          <cell r="F392">
            <v>57900</v>
          </cell>
          <cell r="I392">
            <v>10</v>
          </cell>
        </row>
        <row r="393">
          <cell r="A393">
            <v>407</v>
          </cell>
          <cell r="B393" t="str">
            <v>Музаффар</v>
          </cell>
          <cell r="C393" t="str">
            <v>ф/х</v>
          </cell>
          <cell r="D393" t="str">
            <v>С.Рахимов</v>
          </cell>
          <cell r="E393" t="str">
            <v>Зафаробод</v>
          </cell>
          <cell r="F393">
            <v>128000</v>
          </cell>
          <cell r="I393">
            <v>12</v>
          </cell>
        </row>
        <row r="394">
          <cell r="A394">
            <v>408</v>
          </cell>
          <cell r="B394" t="str">
            <v>Мунар ота</v>
          </cell>
          <cell r="C394" t="str">
            <v>ф/х</v>
          </cell>
          <cell r="D394" t="str">
            <v>С.Рахимов</v>
          </cell>
          <cell r="E394" t="str">
            <v>Зафаробод</v>
          </cell>
          <cell r="F394">
            <v>39000</v>
          </cell>
          <cell r="I394">
            <v>12</v>
          </cell>
        </row>
        <row r="395">
          <cell r="A395">
            <v>409</v>
          </cell>
          <cell r="B395" t="str">
            <v>Мухаммаджон</v>
          </cell>
          <cell r="C395" t="str">
            <v>ф/х</v>
          </cell>
          <cell r="D395" t="str">
            <v>С.Рахимов</v>
          </cell>
          <cell r="E395" t="str">
            <v>Зафаробод</v>
          </cell>
          <cell r="F395">
            <v>29000</v>
          </cell>
          <cell r="I395">
            <v>5</v>
          </cell>
        </row>
        <row r="396">
          <cell r="A396">
            <v>410</v>
          </cell>
          <cell r="B396" t="str">
            <v>Нахрач</v>
          </cell>
          <cell r="C396" t="str">
            <v>ф/х</v>
          </cell>
          <cell r="D396" t="str">
            <v>С.Рахимов</v>
          </cell>
          <cell r="E396" t="str">
            <v>Зафаробод</v>
          </cell>
          <cell r="F396">
            <v>72000</v>
          </cell>
          <cell r="I396">
            <v>10</v>
          </cell>
        </row>
        <row r="397">
          <cell r="A397">
            <v>411</v>
          </cell>
          <cell r="B397" t="str">
            <v>Ниёзмат</v>
          </cell>
          <cell r="C397" t="str">
            <v>ф/х</v>
          </cell>
          <cell r="D397" t="str">
            <v>С.Рахимов</v>
          </cell>
          <cell r="E397" t="str">
            <v>Зафаробод</v>
          </cell>
          <cell r="F397">
            <v>58800</v>
          </cell>
          <cell r="I397">
            <v>13</v>
          </cell>
        </row>
        <row r="398">
          <cell r="A398">
            <v>412</v>
          </cell>
          <cell r="B398" t="str">
            <v>Номозбой</v>
          </cell>
          <cell r="C398" t="str">
            <v>ф/х</v>
          </cell>
          <cell r="D398" t="str">
            <v>С.Рахимов</v>
          </cell>
          <cell r="E398" t="str">
            <v>Зафаробод</v>
          </cell>
          <cell r="F398">
            <v>50700</v>
          </cell>
          <cell r="I398">
            <v>5</v>
          </cell>
        </row>
        <row r="399">
          <cell r="A399">
            <v>413</v>
          </cell>
          <cell r="B399" t="str">
            <v>Нуркобил ота</v>
          </cell>
          <cell r="C399" t="str">
            <v>ф/х</v>
          </cell>
          <cell r="D399" t="str">
            <v>С.Рахимов</v>
          </cell>
          <cell r="E399" t="str">
            <v>Зафаробод</v>
          </cell>
          <cell r="F399">
            <v>41000</v>
          </cell>
          <cell r="I399">
            <v>12</v>
          </cell>
        </row>
        <row r="400">
          <cell r="A400">
            <v>414</v>
          </cell>
          <cell r="B400" t="str">
            <v>Нурмон</v>
          </cell>
          <cell r="C400" t="str">
            <v>ф/х</v>
          </cell>
          <cell r="D400" t="str">
            <v>С.Рахимов</v>
          </cell>
          <cell r="E400" t="str">
            <v>Зафаробод</v>
          </cell>
          <cell r="F400">
            <v>22400</v>
          </cell>
          <cell r="I400">
            <v>10</v>
          </cell>
        </row>
        <row r="401">
          <cell r="A401">
            <v>415</v>
          </cell>
          <cell r="B401" t="str">
            <v>Одил-1</v>
          </cell>
          <cell r="C401" t="str">
            <v>ф/х</v>
          </cell>
          <cell r="D401" t="str">
            <v>С.Рахимов</v>
          </cell>
          <cell r="E401" t="str">
            <v>Зафаробод</v>
          </cell>
          <cell r="F401">
            <v>14100</v>
          </cell>
          <cell r="I401">
            <v>10</v>
          </cell>
        </row>
        <row r="402">
          <cell r="A402">
            <v>416</v>
          </cell>
          <cell r="B402" t="str">
            <v>Ойкор</v>
          </cell>
          <cell r="C402" t="str">
            <v>ф/х</v>
          </cell>
          <cell r="D402" t="str">
            <v>С.Рахимов</v>
          </cell>
          <cell r="E402" t="str">
            <v>Зафаробод</v>
          </cell>
          <cell r="F402">
            <v>18500</v>
          </cell>
          <cell r="I402">
            <v>11</v>
          </cell>
        </row>
        <row r="403">
          <cell r="A403">
            <v>417</v>
          </cell>
          <cell r="B403" t="str">
            <v>Окдарё</v>
          </cell>
          <cell r="C403" t="str">
            <v>ф/х</v>
          </cell>
          <cell r="D403" t="str">
            <v>С.Рахимов</v>
          </cell>
          <cell r="E403" t="str">
            <v>Зафаробод</v>
          </cell>
          <cell r="F403">
            <v>41900</v>
          </cell>
          <cell r="I403">
            <v>10</v>
          </cell>
        </row>
        <row r="404">
          <cell r="A404">
            <v>418</v>
          </cell>
          <cell r="B404" t="str">
            <v>Окчигол</v>
          </cell>
          <cell r="C404" t="str">
            <v>ф/х</v>
          </cell>
          <cell r="D404" t="str">
            <v>С.Рахимов</v>
          </cell>
          <cell r="E404" t="str">
            <v>Зафаробод</v>
          </cell>
          <cell r="F404">
            <v>28000</v>
          </cell>
          <cell r="I404">
            <v>10</v>
          </cell>
        </row>
        <row r="405">
          <cell r="A405">
            <v>419</v>
          </cell>
          <cell r="B405" t="str">
            <v>Панжиписар</v>
          </cell>
          <cell r="C405" t="str">
            <v>ф/х</v>
          </cell>
          <cell r="D405" t="str">
            <v>С.Рахимов</v>
          </cell>
          <cell r="E405" t="str">
            <v>Зафаробод</v>
          </cell>
          <cell r="F405">
            <v>19800</v>
          </cell>
          <cell r="I405">
            <v>12</v>
          </cell>
        </row>
        <row r="406">
          <cell r="A406">
            <v>420</v>
          </cell>
          <cell r="B406" t="str">
            <v>Паригашт</v>
          </cell>
          <cell r="C406" t="str">
            <v>ф/х</v>
          </cell>
          <cell r="D406" t="str">
            <v>С.Рахимов</v>
          </cell>
          <cell r="E406" t="str">
            <v>Зафаробод</v>
          </cell>
          <cell r="F406">
            <v>21800</v>
          </cell>
          <cell r="I406">
            <v>5</v>
          </cell>
        </row>
        <row r="407">
          <cell r="A407">
            <v>421</v>
          </cell>
          <cell r="B407" t="str">
            <v>Пулотбулок</v>
          </cell>
          <cell r="C407" t="str">
            <v>ф/х</v>
          </cell>
          <cell r="D407" t="str">
            <v>С.Рахимов</v>
          </cell>
          <cell r="E407" t="str">
            <v>Зафаробод</v>
          </cell>
          <cell r="F407">
            <v>16200</v>
          </cell>
          <cell r="I407">
            <v>10</v>
          </cell>
        </row>
        <row r="408">
          <cell r="A408">
            <v>422</v>
          </cell>
          <cell r="B408" t="str">
            <v>Раззок бобо</v>
          </cell>
          <cell r="C408" t="str">
            <v>ф/х</v>
          </cell>
          <cell r="D408" t="str">
            <v>С.Рахимов</v>
          </cell>
          <cell r="E408" t="str">
            <v>Зафаробод</v>
          </cell>
          <cell r="F408">
            <v>27700</v>
          </cell>
          <cell r="I408">
            <v>12</v>
          </cell>
        </row>
        <row r="409">
          <cell r="A409">
            <v>423</v>
          </cell>
          <cell r="B409" t="str">
            <v>Рахима она</v>
          </cell>
          <cell r="C409" t="str">
            <v>ф/х</v>
          </cell>
          <cell r="D409" t="str">
            <v>С.Рахимов</v>
          </cell>
          <cell r="E409" t="str">
            <v>Зафаробод</v>
          </cell>
          <cell r="F409">
            <v>9100</v>
          </cell>
          <cell r="I409">
            <v>12</v>
          </cell>
        </row>
        <row r="410">
          <cell r="A410">
            <v>424</v>
          </cell>
          <cell r="B410" t="str">
            <v>Рашид ота</v>
          </cell>
          <cell r="C410" t="str">
            <v>ф/х</v>
          </cell>
          <cell r="D410" t="str">
            <v>С.Рахимов</v>
          </cell>
          <cell r="E410" t="str">
            <v>Зафаробод</v>
          </cell>
          <cell r="F410">
            <v>41900</v>
          </cell>
          <cell r="I410">
            <v>10</v>
          </cell>
        </row>
        <row r="411">
          <cell r="A411">
            <v>425</v>
          </cell>
          <cell r="B411" t="str">
            <v>Сайхунобод</v>
          </cell>
          <cell r="C411" t="str">
            <v>ф/х</v>
          </cell>
          <cell r="D411" t="str">
            <v>С.Рахимов</v>
          </cell>
          <cell r="E411" t="str">
            <v>Зафаробод</v>
          </cell>
          <cell r="F411">
            <v>58600</v>
          </cell>
          <cell r="I411">
            <v>6</v>
          </cell>
        </row>
        <row r="412">
          <cell r="A412">
            <v>426</v>
          </cell>
          <cell r="B412" t="str">
            <v>Саман тойчок</v>
          </cell>
          <cell r="C412" t="str">
            <v>ф/х</v>
          </cell>
          <cell r="D412" t="str">
            <v>С.Рахимов</v>
          </cell>
          <cell r="E412" t="str">
            <v>Зафаробод</v>
          </cell>
          <cell r="F412">
            <v>35100</v>
          </cell>
          <cell r="I412">
            <v>12</v>
          </cell>
        </row>
        <row r="413">
          <cell r="A413">
            <v>427</v>
          </cell>
          <cell r="B413" t="str">
            <v>Самандар</v>
          </cell>
          <cell r="C413" t="str">
            <v>ф/х</v>
          </cell>
          <cell r="D413" t="str">
            <v>С.Рахимов</v>
          </cell>
          <cell r="E413" t="str">
            <v>Зафаробод</v>
          </cell>
          <cell r="F413">
            <v>32200</v>
          </cell>
          <cell r="I413">
            <v>10</v>
          </cell>
        </row>
        <row r="414">
          <cell r="A414">
            <v>428</v>
          </cell>
          <cell r="B414" t="str">
            <v>Саман-Чаман</v>
          </cell>
          <cell r="C414" t="str">
            <v>ф/х</v>
          </cell>
          <cell r="D414" t="str">
            <v>С.Рахимов</v>
          </cell>
          <cell r="E414" t="str">
            <v>Зафаробод</v>
          </cell>
          <cell r="F414">
            <v>64900</v>
          </cell>
          <cell r="I414">
            <v>8</v>
          </cell>
        </row>
        <row r="415">
          <cell r="A415">
            <v>429</v>
          </cell>
          <cell r="B415" t="str">
            <v>Сангзор</v>
          </cell>
          <cell r="C415" t="str">
            <v>ф/х</v>
          </cell>
          <cell r="D415" t="str">
            <v>С.Рахимов</v>
          </cell>
          <cell r="E415" t="str">
            <v>Зафаробод</v>
          </cell>
          <cell r="F415">
            <v>17600</v>
          </cell>
          <cell r="I415">
            <v>9</v>
          </cell>
        </row>
        <row r="416">
          <cell r="A416">
            <v>431</v>
          </cell>
          <cell r="B416" t="str">
            <v>Сентоб беш</v>
          </cell>
          <cell r="C416" t="str">
            <v>ф/х</v>
          </cell>
          <cell r="D416" t="str">
            <v>С.Рахимов</v>
          </cell>
          <cell r="E416" t="str">
            <v>Зафаробод</v>
          </cell>
          <cell r="F416">
            <v>29300</v>
          </cell>
          <cell r="I416">
            <v>10</v>
          </cell>
        </row>
        <row r="417">
          <cell r="A417">
            <v>432</v>
          </cell>
          <cell r="B417" t="str">
            <v>Соатой она</v>
          </cell>
          <cell r="C417" t="str">
            <v>ф/х</v>
          </cell>
          <cell r="D417" t="str">
            <v>С.Рахимов</v>
          </cell>
          <cell r="E417" t="str">
            <v>Зафаробод</v>
          </cell>
          <cell r="F417">
            <v>29300</v>
          </cell>
          <cell r="I417">
            <v>8</v>
          </cell>
        </row>
        <row r="418">
          <cell r="A418">
            <v>433</v>
          </cell>
          <cell r="B418" t="str">
            <v>Собир</v>
          </cell>
          <cell r="C418" t="str">
            <v>ф/х</v>
          </cell>
          <cell r="D418" t="str">
            <v>С.Рахимов</v>
          </cell>
          <cell r="E418" t="str">
            <v>Зафаробод</v>
          </cell>
          <cell r="F418">
            <v>36400</v>
          </cell>
          <cell r="I418">
            <v>8</v>
          </cell>
        </row>
        <row r="419">
          <cell r="A419">
            <v>434</v>
          </cell>
          <cell r="B419" t="str">
            <v>Солин</v>
          </cell>
          <cell r="C419" t="str">
            <v>ф/х</v>
          </cell>
          <cell r="D419" t="str">
            <v>С.Рахимов</v>
          </cell>
          <cell r="E419" t="str">
            <v>Зафаробод</v>
          </cell>
          <cell r="F419">
            <v>65400</v>
          </cell>
          <cell r="I419">
            <v>10</v>
          </cell>
        </row>
        <row r="420">
          <cell r="A420">
            <v>435</v>
          </cell>
          <cell r="B420" t="str">
            <v>Султон</v>
          </cell>
          <cell r="C420" t="str">
            <v>ф/х</v>
          </cell>
          <cell r="D420" t="str">
            <v>С.Рахимов</v>
          </cell>
          <cell r="E420" t="str">
            <v>Зафаробод</v>
          </cell>
          <cell r="F420">
            <v>44400</v>
          </cell>
          <cell r="I420">
            <v>10</v>
          </cell>
        </row>
        <row r="421">
          <cell r="A421">
            <v>436</v>
          </cell>
          <cell r="B421" t="str">
            <v>Султон-1</v>
          </cell>
          <cell r="C421" t="str">
            <v>ф/х</v>
          </cell>
          <cell r="D421" t="str">
            <v>С.Рахимов</v>
          </cell>
          <cell r="E421" t="str">
            <v>Зафаробод</v>
          </cell>
          <cell r="F421">
            <v>25400</v>
          </cell>
          <cell r="I421">
            <v>10</v>
          </cell>
        </row>
        <row r="422">
          <cell r="A422">
            <v>437</v>
          </cell>
          <cell r="B422" t="str">
            <v>Сулувкургон</v>
          </cell>
          <cell r="C422" t="str">
            <v>ф/х</v>
          </cell>
          <cell r="D422" t="str">
            <v>С.Рахимов</v>
          </cell>
          <cell r="E422" t="str">
            <v>Зафаробод</v>
          </cell>
          <cell r="F422">
            <v>108800</v>
          </cell>
          <cell r="I422">
            <v>10</v>
          </cell>
        </row>
        <row r="423">
          <cell r="A423">
            <v>438</v>
          </cell>
          <cell r="B423" t="str">
            <v>Такали</v>
          </cell>
          <cell r="C423" t="str">
            <v>ф/х</v>
          </cell>
          <cell r="D423" t="str">
            <v>С.Рахимов</v>
          </cell>
          <cell r="E423" t="str">
            <v>Зафаробод</v>
          </cell>
          <cell r="F423">
            <v>130800</v>
          </cell>
          <cell r="I423">
            <v>12</v>
          </cell>
        </row>
        <row r="424">
          <cell r="A424">
            <v>439</v>
          </cell>
          <cell r="B424" t="str">
            <v>Тангир ота</v>
          </cell>
          <cell r="C424" t="str">
            <v>ф/х</v>
          </cell>
          <cell r="D424" t="str">
            <v>С.Рахимов</v>
          </cell>
          <cell r="E424" t="str">
            <v>Зафаробод</v>
          </cell>
          <cell r="F424">
            <v>67100</v>
          </cell>
          <cell r="I424">
            <v>10</v>
          </cell>
        </row>
        <row r="425">
          <cell r="A425">
            <v>440</v>
          </cell>
          <cell r="B425" t="str">
            <v>Тегирмон</v>
          </cell>
          <cell r="C425" t="str">
            <v>ф/х</v>
          </cell>
          <cell r="D425" t="str">
            <v>С.Рахимов</v>
          </cell>
          <cell r="E425" t="str">
            <v>Зафаробод</v>
          </cell>
          <cell r="F425">
            <v>67800</v>
          </cell>
          <cell r="I425">
            <v>12</v>
          </cell>
        </row>
        <row r="426">
          <cell r="A426">
            <v>441</v>
          </cell>
          <cell r="B426" t="str">
            <v>Темурбек</v>
          </cell>
          <cell r="C426" t="str">
            <v>ф/х</v>
          </cell>
          <cell r="D426" t="str">
            <v>С.Рахимов</v>
          </cell>
          <cell r="E426" t="str">
            <v>Зафаробод</v>
          </cell>
          <cell r="F426">
            <v>42500</v>
          </cell>
          <cell r="I426">
            <v>10</v>
          </cell>
        </row>
        <row r="427">
          <cell r="A427">
            <v>442</v>
          </cell>
          <cell r="B427" t="str">
            <v>Тогай</v>
          </cell>
          <cell r="C427" t="str">
            <v>ф/х</v>
          </cell>
          <cell r="D427" t="str">
            <v>С.Рахимов</v>
          </cell>
          <cell r="E427" t="str">
            <v>Зафаробод</v>
          </cell>
          <cell r="F427">
            <v>155000</v>
          </cell>
          <cell r="I427">
            <v>8</v>
          </cell>
        </row>
        <row r="428">
          <cell r="A428">
            <v>443</v>
          </cell>
          <cell r="B428" t="str">
            <v>Тожибой</v>
          </cell>
          <cell r="C428" t="str">
            <v>ф/х</v>
          </cell>
          <cell r="D428" t="str">
            <v>С.Рахимов</v>
          </cell>
          <cell r="E428" t="str">
            <v>Зафаробод</v>
          </cell>
          <cell r="F428">
            <v>42000</v>
          </cell>
          <cell r="I428">
            <v>12</v>
          </cell>
        </row>
        <row r="429">
          <cell r="A429">
            <v>444</v>
          </cell>
          <cell r="B429" t="str">
            <v>Тошбек-1</v>
          </cell>
          <cell r="C429" t="str">
            <v>ф/х</v>
          </cell>
          <cell r="D429" t="str">
            <v>С.Рахимов</v>
          </cell>
          <cell r="E429" t="str">
            <v>Зафаробод</v>
          </cell>
          <cell r="F429">
            <v>20000</v>
          </cell>
          <cell r="I429">
            <v>10</v>
          </cell>
        </row>
        <row r="430">
          <cell r="A430">
            <v>445</v>
          </cell>
          <cell r="B430" t="str">
            <v>Тоштемир ота</v>
          </cell>
          <cell r="C430" t="str">
            <v>ф/х</v>
          </cell>
          <cell r="D430" t="str">
            <v>С.Рахимов</v>
          </cell>
          <cell r="E430" t="str">
            <v>Зафаробод</v>
          </cell>
          <cell r="F430">
            <v>136200</v>
          </cell>
          <cell r="I430">
            <v>5</v>
          </cell>
        </row>
        <row r="431">
          <cell r="A431">
            <v>446</v>
          </cell>
          <cell r="B431" t="str">
            <v>Турсун ота</v>
          </cell>
          <cell r="C431" t="str">
            <v>ф/х</v>
          </cell>
          <cell r="D431" t="str">
            <v>С.Рахимов</v>
          </cell>
          <cell r="E431" t="str">
            <v>Зафаробод</v>
          </cell>
          <cell r="F431">
            <v>81300</v>
          </cell>
          <cell r="I431">
            <v>11</v>
          </cell>
        </row>
        <row r="432">
          <cell r="A432">
            <v>447</v>
          </cell>
          <cell r="B432" t="str">
            <v>Улугбек-1</v>
          </cell>
          <cell r="C432" t="str">
            <v>ф/х</v>
          </cell>
          <cell r="D432" t="str">
            <v>С.Рахимов</v>
          </cell>
          <cell r="E432" t="str">
            <v>Зафаробод</v>
          </cell>
          <cell r="F432">
            <v>54300</v>
          </cell>
          <cell r="I432">
            <v>15</v>
          </cell>
        </row>
        <row r="433">
          <cell r="A433">
            <v>448</v>
          </cell>
          <cell r="B433" t="str">
            <v>Урганжи</v>
          </cell>
          <cell r="C433" t="str">
            <v>ф/х</v>
          </cell>
          <cell r="D433" t="str">
            <v>С.Рахимов</v>
          </cell>
          <cell r="E433" t="str">
            <v>Зафаробод</v>
          </cell>
          <cell r="F433">
            <v>27000</v>
          </cell>
          <cell r="I433">
            <v>12</v>
          </cell>
        </row>
        <row r="434">
          <cell r="A434">
            <v>449</v>
          </cell>
          <cell r="B434" t="str">
            <v>Урокли</v>
          </cell>
          <cell r="C434" t="str">
            <v>ф/х</v>
          </cell>
          <cell r="D434" t="str">
            <v>С.Рахимов</v>
          </cell>
          <cell r="E434" t="str">
            <v>Зафаробод</v>
          </cell>
          <cell r="F434">
            <v>39000</v>
          </cell>
          <cell r="I434">
            <v>10</v>
          </cell>
        </row>
        <row r="435">
          <cell r="A435">
            <v>450</v>
          </cell>
          <cell r="B435" t="str">
            <v>Урол ота</v>
          </cell>
          <cell r="C435" t="str">
            <v>ф/х</v>
          </cell>
          <cell r="D435" t="str">
            <v>С.Рахимов</v>
          </cell>
          <cell r="E435" t="str">
            <v>Зафаробод</v>
          </cell>
          <cell r="F435">
            <v>10600</v>
          </cell>
          <cell r="I435">
            <v>8</v>
          </cell>
        </row>
        <row r="436">
          <cell r="A436">
            <v>451</v>
          </cell>
          <cell r="B436" t="str">
            <v>Устук</v>
          </cell>
          <cell r="C436" t="str">
            <v>ф/х</v>
          </cell>
          <cell r="D436" t="str">
            <v>С.Рахимов</v>
          </cell>
          <cell r="E436" t="str">
            <v>Зафаробод</v>
          </cell>
          <cell r="F436">
            <v>45800</v>
          </cell>
          <cell r="I436">
            <v>10</v>
          </cell>
        </row>
        <row r="437">
          <cell r="A437">
            <v>452</v>
          </cell>
          <cell r="B437" t="str">
            <v>Устук-1</v>
          </cell>
          <cell r="C437" t="str">
            <v>ф/х</v>
          </cell>
          <cell r="D437" t="str">
            <v>С.Рахимов</v>
          </cell>
          <cell r="E437" t="str">
            <v>Зафаробод</v>
          </cell>
          <cell r="F437">
            <v>85200</v>
          </cell>
          <cell r="I437">
            <v>8</v>
          </cell>
        </row>
        <row r="438">
          <cell r="A438">
            <v>453</v>
          </cell>
          <cell r="B438" t="str">
            <v>Уткирбек</v>
          </cell>
          <cell r="C438" t="str">
            <v>ф/х</v>
          </cell>
          <cell r="D438" t="str">
            <v>С.Рахимов</v>
          </cell>
          <cell r="E438" t="str">
            <v>Зафаробод</v>
          </cell>
          <cell r="F438">
            <v>19500</v>
          </cell>
          <cell r="I438">
            <v>11</v>
          </cell>
        </row>
        <row r="439">
          <cell r="A439">
            <v>454</v>
          </cell>
          <cell r="B439" t="str">
            <v>Учкунжон</v>
          </cell>
          <cell r="C439" t="str">
            <v>ф/х</v>
          </cell>
          <cell r="D439" t="str">
            <v>С.Рахимов</v>
          </cell>
          <cell r="E439" t="str">
            <v>Зафаробод</v>
          </cell>
          <cell r="F439">
            <v>22300</v>
          </cell>
          <cell r="I439">
            <v>11</v>
          </cell>
        </row>
        <row r="440">
          <cell r="A440">
            <v>455</v>
          </cell>
          <cell r="B440" t="str">
            <v>Хайт ота</v>
          </cell>
          <cell r="C440" t="str">
            <v>ф/х</v>
          </cell>
          <cell r="D440" t="str">
            <v>С.Рахимов</v>
          </cell>
          <cell r="E440" t="str">
            <v>Зафаробод</v>
          </cell>
          <cell r="F440">
            <v>76800</v>
          </cell>
          <cell r="I440">
            <v>8</v>
          </cell>
        </row>
        <row r="441">
          <cell r="A441">
            <v>456</v>
          </cell>
          <cell r="B441" t="str">
            <v>Хаким</v>
          </cell>
          <cell r="C441" t="str">
            <v>ф/х</v>
          </cell>
          <cell r="D441" t="str">
            <v>С.Рахимов</v>
          </cell>
          <cell r="E441" t="str">
            <v>Зафаробод</v>
          </cell>
          <cell r="F441">
            <v>58500</v>
          </cell>
          <cell r="I441">
            <v>8</v>
          </cell>
        </row>
        <row r="442">
          <cell r="A442">
            <v>457</v>
          </cell>
          <cell r="B442" t="str">
            <v>Хожек-А</v>
          </cell>
          <cell r="C442" t="str">
            <v>ф/х</v>
          </cell>
          <cell r="D442" t="str">
            <v>С.Рахимов</v>
          </cell>
          <cell r="E442" t="str">
            <v>Зафаробод</v>
          </cell>
          <cell r="F442">
            <v>52600</v>
          </cell>
          <cell r="I442">
            <v>10</v>
          </cell>
        </row>
        <row r="443">
          <cell r="A443">
            <v>458</v>
          </cell>
          <cell r="B443" t="str">
            <v xml:space="preserve">Холикул </v>
          </cell>
          <cell r="C443" t="str">
            <v>ф/х</v>
          </cell>
          <cell r="D443" t="str">
            <v>С.Рахимов</v>
          </cell>
          <cell r="E443" t="str">
            <v>Зафаробод</v>
          </cell>
          <cell r="F443">
            <v>24000</v>
          </cell>
          <cell r="I443">
            <v>10</v>
          </cell>
        </row>
        <row r="444">
          <cell r="A444">
            <v>459</v>
          </cell>
          <cell r="B444" t="str">
            <v>Холмумин бобо</v>
          </cell>
          <cell r="C444" t="str">
            <v>ф/х</v>
          </cell>
          <cell r="D444" t="str">
            <v>С.Рахимов</v>
          </cell>
          <cell r="E444" t="str">
            <v>Зафаробод</v>
          </cell>
          <cell r="F444">
            <v>149700</v>
          </cell>
          <cell r="I444">
            <v>10</v>
          </cell>
        </row>
        <row r="445">
          <cell r="A445">
            <v>460</v>
          </cell>
          <cell r="B445" t="str">
            <v>Хосил ота</v>
          </cell>
          <cell r="C445" t="str">
            <v>ф/х</v>
          </cell>
          <cell r="D445" t="str">
            <v>С.Рахимов</v>
          </cell>
          <cell r="E445" t="str">
            <v>Зафаробод</v>
          </cell>
          <cell r="F445">
            <v>37400</v>
          </cell>
          <cell r="I445">
            <v>8</v>
          </cell>
        </row>
        <row r="446">
          <cell r="A446">
            <v>461</v>
          </cell>
          <cell r="B446" t="str">
            <v>Хотам ота</v>
          </cell>
          <cell r="C446" t="str">
            <v>ф/х</v>
          </cell>
          <cell r="D446" t="str">
            <v>С.Рахимов</v>
          </cell>
          <cell r="E446" t="str">
            <v>Зафаробод</v>
          </cell>
          <cell r="F446">
            <v>67700</v>
          </cell>
          <cell r="I446">
            <v>9</v>
          </cell>
        </row>
        <row r="447">
          <cell r="A447">
            <v>462</v>
          </cell>
          <cell r="B447" t="str">
            <v>Худоёр</v>
          </cell>
          <cell r="C447" t="str">
            <v>ф/х</v>
          </cell>
          <cell r="D447" t="str">
            <v>С.Рахимов</v>
          </cell>
          <cell r="E447" t="str">
            <v>Зафаробод</v>
          </cell>
          <cell r="F447">
            <v>32500</v>
          </cell>
          <cell r="I447">
            <v>10</v>
          </cell>
        </row>
        <row r="448">
          <cell r="A448">
            <v>463</v>
          </cell>
          <cell r="B448" t="str">
            <v>Худойберди ота1</v>
          </cell>
          <cell r="C448" t="str">
            <v>ф/х</v>
          </cell>
          <cell r="D448" t="str">
            <v>С.Рахимов</v>
          </cell>
          <cell r="E448" t="str">
            <v>Зафаробод</v>
          </cell>
          <cell r="F448">
            <v>43600</v>
          </cell>
          <cell r="I448">
            <v>10</v>
          </cell>
        </row>
        <row r="449">
          <cell r="A449">
            <v>464</v>
          </cell>
          <cell r="B449" t="str">
            <v>Чангал</v>
          </cell>
          <cell r="C449" t="str">
            <v>ф/х</v>
          </cell>
          <cell r="D449" t="str">
            <v>С.Рахимов</v>
          </cell>
          <cell r="E449" t="str">
            <v>Зафаробод</v>
          </cell>
          <cell r="F449">
            <v>62700</v>
          </cell>
          <cell r="I449">
            <v>13</v>
          </cell>
        </row>
        <row r="450">
          <cell r="A450">
            <v>465</v>
          </cell>
          <cell r="B450" t="str">
            <v>Чанок</v>
          </cell>
          <cell r="C450" t="str">
            <v>ф/х</v>
          </cell>
          <cell r="D450" t="str">
            <v>С.Рахимов</v>
          </cell>
          <cell r="E450" t="str">
            <v>Зафаробод</v>
          </cell>
          <cell r="F450">
            <v>58500</v>
          </cell>
          <cell r="I450">
            <v>6</v>
          </cell>
        </row>
        <row r="451">
          <cell r="A451">
            <v>466</v>
          </cell>
          <cell r="B451" t="str">
            <v>Четсув</v>
          </cell>
          <cell r="C451" t="str">
            <v>ф/х</v>
          </cell>
          <cell r="D451" t="str">
            <v>С.Рахимов</v>
          </cell>
          <cell r="E451" t="str">
            <v>Зафаробод</v>
          </cell>
          <cell r="F451">
            <v>46100</v>
          </cell>
          <cell r="I451">
            <v>10</v>
          </cell>
        </row>
        <row r="452">
          <cell r="A452">
            <v>467</v>
          </cell>
          <cell r="B452" t="str">
            <v>Чорва-Адир</v>
          </cell>
          <cell r="C452" t="str">
            <v>ф/х</v>
          </cell>
          <cell r="D452" t="str">
            <v>С.Рахимов</v>
          </cell>
          <cell r="E452" t="str">
            <v>Зафаробод</v>
          </cell>
          <cell r="F452">
            <v>26700</v>
          </cell>
          <cell r="I452">
            <v>16</v>
          </cell>
        </row>
        <row r="453">
          <cell r="A453">
            <v>468</v>
          </cell>
          <cell r="B453" t="str">
            <v>Чуя</v>
          </cell>
          <cell r="C453" t="str">
            <v>ф/х</v>
          </cell>
          <cell r="D453" t="str">
            <v>С.Рахимов</v>
          </cell>
          <cell r="E453" t="str">
            <v>Зафаробод</v>
          </cell>
          <cell r="F453">
            <v>33200</v>
          </cell>
          <cell r="I453">
            <v>15</v>
          </cell>
        </row>
        <row r="454">
          <cell r="A454">
            <v>469</v>
          </cell>
          <cell r="B454" t="str">
            <v>Шахзод-Элнур</v>
          </cell>
          <cell r="C454" t="str">
            <v>ф/х</v>
          </cell>
          <cell r="D454" t="str">
            <v>С.Рахимов</v>
          </cell>
          <cell r="E454" t="str">
            <v>Зафаробод</v>
          </cell>
          <cell r="F454">
            <v>56700</v>
          </cell>
          <cell r="I454">
            <v>8</v>
          </cell>
        </row>
        <row r="455">
          <cell r="A455">
            <v>470</v>
          </cell>
          <cell r="B455" t="str">
            <v>Шербек</v>
          </cell>
          <cell r="C455" t="str">
            <v>ф/х</v>
          </cell>
          <cell r="D455" t="str">
            <v>С.Рахимов</v>
          </cell>
          <cell r="E455" t="str">
            <v>Зафаробод</v>
          </cell>
          <cell r="F455">
            <v>79700</v>
          </cell>
          <cell r="I455">
            <v>15</v>
          </cell>
        </row>
        <row r="456">
          <cell r="A456">
            <v>471</v>
          </cell>
          <cell r="B456" t="str">
            <v>Шерзод -1</v>
          </cell>
          <cell r="C456" t="str">
            <v>ф/х</v>
          </cell>
          <cell r="D456" t="str">
            <v>С.Рахимов</v>
          </cell>
          <cell r="E456" t="str">
            <v>Зафаробод</v>
          </cell>
          <cell r="F456">
            <v>134600</v>
          </cell>
          <cell r="I456">
            <v>8</v>
          </cell>
        </row>
        <row r="457">
          <cell r="A457">
            <v>472</v>
          </cell>
          <cell r="B457" t="str">
            <v>Шойзок ота</v>
          </cell>
          <cell r="C457" t="str">
            <v>ф/х</v>
          </cell>
          <cell r="D457" t="str">
            <v>С.Рахимов</v>
          </cell>
          <cell r="E457" t="str">
            <v>Зафаробод</v>
          </cell>
          <cell r="F457">
            <v>37400</v>
          </cell>
          <cell r="I457">
            <v>8</v>
          </cell>
        </row>
        <row r="458">
          <cell r="A458">
            <v>473</v>
          </cell>
          <cell r="B458" t="str">
            <v>Шокир Симабоев</v>
          </cell>
          <cell r="C458" t="str">
            <v>ф/х</v>
          </cell>
          <cell r="D458" t="str">
            <v>С.Рахимов</v>
          </cell>
          <cell r="E458" t="str">
            <v>Зафаробод</v>
          </cell>
          <cell r="F458">
            <v>64800</v>
          </cell>
          <cell r="I458">
            <v>10</v>
          </cell>
        </row>
        <row r="459">
          <cell r="A459">
            <v>474</v>
          </cell>
          <cell r="B459" t="str">
            <v>Шохрух</v>
          </cell>
          <cell r="C459" t="str">
            <v>ф/х</v>
          </cell>
          <cell r="D459" t="str">
            <v>С.Рахимов</v>
          </cell>
          <cell r="E459" t="str">
            <v>Зафаробод</v>
          </cell>
          <cell r="F459">
            <v>111700</v>
          </cell>
          <cell r="I459">
            <v>11</v>
          </cell>
        </row>
        <row r="460">
          <cell r="A460">
            <v>475</v>
          </cell>
          <cell r="B460" t="str">
            <v>Э. Нормуродов</v>
          </cell>
          <cell r="C460" t="str">
            <v>ф/х</v>
          </cell>
          <cell r="D460" t="str">
            <v>С.Рахимов</v>
          </cell>
          <cell r="E460" t="str">
            <v>Зафаробод</v>
          </cell>
          <cell r="F460">
            <v>43200</v>
          </cell>
          <cell r="I460">
            <v>10</v>
          </cell>
        </row>
        <row r="461">
          <cell r="A461">
            <v>476</v>
          </cell>
          <cell r="B461" t="str">
            <v>Элдор-Кобилович</v>
          </cell>
          <cell r="C461" t="str">
            <v>ф/х</v>
          </cell>
          <cell r="D461" t="str">
            <v>С.Рахимов</v>
          </cell>
          <cell r="E461" t="str">
            <v>Зафаробод</v>
          </cell>
          <cell r="F461">
            <v>27600</v>
          </cell>
          <cell r="I461">
            <v>12</v>
          </cell>
        </row>
        <row r="462">
          <cell r="A462">
            <v>477</v>
          </cell>
          <cell r="B462" t="str">
            <v>Элмурод ота</v>
          </cell>
          <cell r="C462" t="str">
            <v>ф/х</v>
          </cell>
          <cell r="D462" t="str">
            <v>С.Рахимов</v>
          </cell>
          <cell r="E462" t="str">
            <v>Зафаробод</v>
          </cell>
          <cell r="F462">
            <v>63200</v>
          </cell>
          <cell r="I462">
            <v>12</v>
          </cell>
        </row>
        <row r="463">
          <cell r="A463">
            <v>478</v>
          </cell>
          <cell r="B463" t="str">
            <v>Эшкобил ота</v>
          </cell>
          <cell r="C463" t="str">
            <v>ф/х</v>
          </cell>
          <cell r="D463" t="str">
            <v>С.Рахимов</v>
          </cell>
          <cell r="E463" t="str">
            <v>Зафаробод</v>
          </cell>
          <cell r="F463">
            <v>66600</v>
          </cell>
          <cell r="I463">
            <v>12</v>
          </cell>
        </row>
        <row r="464">
          <cell r="A464">
            <v>479</v>
          </cell>
          <cell r="B464" t="str">
            <v>Эшкувват ота</v>
          </cell>
          <cell r="C464" t="str">
            <v>ф/х</v>
          </cell>
          <cell r="D464" t="str">
            <v>С.Рахимов</v>
          </cell>
          <cell r="E464" t="str">
            <v>Зафаробод</v>
          </cell>
          <cell r="F464">
            <v>31500</v>
          </cell>
          <cell r="I464">
            <v>9</v>
          </cell>
        </row>
        <row r="465">
          <cell r="A465">
            <v>480</v>
          </cell>
          <cell r="B465" t="str">
            <v>Юсуф</v>
          </cell>
          <cell r="C465" t="str">
            <v>ф/х</v>
          </cell>
          <cell r="D465" t="str">
            <v>С.Рахимов</v>
          </cell>
          <cell r="E465" t="str">
            <v>Зафаробод</v>
          </cell>
          <cell r="F465">
            <v>24000</v>
          </cell>
          <cell r="I465">
            <v>13</v>
          </cell>
        </row>
        <row r="466">
          <cell r="A466">
            <v>481</v>
          </cell>
          <cell r="B466" t="str">
            <v>Янги той</v>
          </cell>
          <cell r="C466" t="str">
            <v>ф/х</v>
          </cell>
          <cell r="D466" t="str">
            <v>С.Рахимов</v>
          </cell>
          <cell r="E466" t="str">
            <v>Зафаробод</v>
          </cell>
          <cell r="F466">
            <v>33600</v>
          </cell>
          <cell r="I466">
            <v>13</v>
          </cell>
        </row>
        <row r="467">
          <cell r="A467">
            <v>482</v>
          </cell>
          <cell r="B467" t="str">
            <v>Янги тонг</v>
          </cell>
          <cell r="C467" t="str">
            <v>ф/х</v>
          </cell>
          <cell r="D467" t="str">
            <v>С.Рахимов</v>
          </cell>
          <cell r="E467" t="str">
            <v>Зафаробод</v>
          </cell>
          <cell r="F467">
            <v>69900</v>
          </cell>
          <cell r="I467">
            <v>12</v>
          </cell>
        </row>
        <row r="468">
          <cell r="A468">
            <v>430</v>
          </cell>
          <cell r="B468" t="str">
            <v>Сафар</v>
          </cell>
          <cell r="C468" t="str">
            <v>б/т</v>
          </cell>
          <cell r="D468" t="str">
            <v>С.Рахимов</v>
          </cell>
          <cell r="E468" t="str">
            <v>Зафаробод</v>
          </cell>
          <cell r="F468">
            <v>29000</v>
          </cell>
          <cell r="I468">
            <v>12</v>
          </cell>
        </row>
        <row r="469">
          <cell r="A469">
            <v>152</v>
          </cell>
          <cell r="B469" t="str">
            <v>Акажон</v>
          </cell>
          <cell r="C469" t="str">
            <v>ф/х</v>
          </cell>
          <cell r="D469" t="str">
            <v>Охунбобоев</v>
          </cell>
          <cell r="E469" t="str">
            <v>Зафаробод</v>
          </cell>
          <cell r="F469">
            <v>37900</v>
          </cell>
          <cell r="H469">
            <v>9</v>
          </cell>
        </row>
        <row r="470">
          <cell r="A470">
            <v>153</v>
          </cell>
          <cell r="B470" t="str">
            <v>Алишер-Э</v>
          </cell>
          <cell r="C470" t="str">
            <v>ф/х</v>
          </cell>
          <cell r="D470" t="str">
            <v>Охунбобоев</v>
          </cell>
          <cell r="E470" t="str">
            <v>Зафаробод</v>
          </cell>
          <cell r="F470">
            <v>23000</v>
          </cell>
          <cell r="H470">
            <v>10</v>
          </cell>
        </row>
        <row r="471">
          <cell r="A471">
            <v>154</v>
          </cell>
          <cell r="B471" t="str">
            <v>Анвар</v>
          </cell>
          <cell r="C471" t="str">
            <v>ф/х</v>
          </cell>
          <cell r="D471" t="str">
            <v>Охунбобоев</v>
          </cell>
          <cell r="E471" t="str">
            <v>Зафаробод</v>
          </cell>
          <cell r="F471">
            <v>52000</v>
          </cell>
          <cell r="I471">
            <v>18</v>
          </cell>
        </row>
        <row r="472">
          <cell r="A472">
            <v>155</v>
          </cell>
          <cell r="B472" t="str">
            <v>Арзи ота</v>
          </cell>
          <cell r="C472" t="str">
            <v>ф/х</v>
          </cell>
          <cell r="D472" t="str">
            <v>Охунбобоев</v>
          </cell>
          <cell r="E472" t="str">
            <v>Зафаробод</v>
          </cell>
          <cell r="F472">
            <v>19000</v>
          </cell>
          <cell r="I472">
            <v>17</v>
          </cell>
        </row>
        <row r="473">
          <cell r="A473">
            <v>156</v>
          </cell>
          <cell r="B473" t="str">
            <v>Асил бобо</v>
          </cell>
          <cell r="C473" t="str">
            <v>ф/х</v>
          </cell>
          <cell r="D473" t="str">
            <v>Охунбобоев</v>
          </cell>
          <cell r="E473" t="str">
            <v>Зафаробод</v>
          </cell>
          <cell r="F473">
            <v>90000</v>
          </cell>
          <cell r="H473">
            <v>9</v>
          </cell>
        </row>
        <row r="474">
          <cell r="A474">
            <v>157</v>
          </cell>
          <cell r="B474" t="str">
            <v>Ахбор</v>
          </cell>
          <cell r="C474" t="str">
            <v>ф/х</v>
          </cell>
          <cell r="D474" t="str">
            <v>Охунбобоев</v>
          </cell>
          <cell r="E474" t="str">
            <v>Зафаробод</v>
          </cell>
          <cell r="F474">
            <v>39000</v>
          </cell>
          <cell r="H474">
            <v>10</v>
          </cell>
        </row>
        <row r="475">
          <cell r="A475">
            <v>158</v>
          </cell>
          <cell r="B475" t="str">
            <v>Ахмад Зоир</v>
          </cell>
          <cell r="C475" t="str">
            <v>ф/х</v>
          </cell>
          <cell r="D475" t="str">
            <v>Охунбобоев</v>
          </cell>
          <cell r="E475" t="str">
            <v>Зафаробод</v>
          </cell>
          <cell r="F475">
            <v>20300</v>
          </cell>
          <cell r="H475">
            <v>10</v>
          </cell>
        </row>
        <row r="476">
          <cell r="A476">
            <v>159</v>
          </cell>
          <cell r="B476" t="str">
            <v>Б.Каршиев</v>
          </cell>
          <cell r="C476" t="str">
            <v>ф/х</v>
          </cell>
          <cell r="D476" t="str">
            <v>Охунбобоев</v>
          </cell>
          <cell r="E476" t="str">
            <v>Зафаробод</v>
          </cell>
          <cell r="F476">
            <v>18700</v>
          </cell>
          <cell r="I476">
            <v>17</v>
          </cell>
        </row>
        <row r="477">
          <cell r="A477">
            <v>160</v>
          </cell>
          <cell r="B477" t="str">
            <v>Байрамбек</v>
          </cell>
          <cell r="C477" t="str">
            <v>ф/х</v>
          </cell>
          <cell r="D477" t="str">
            <v>Охунбобоев</v>
          </cell>
          <cell r="E477" t="str">
            <v>Зафаробод</v>
          </cell>
          <cell r="F477">
            <v>34800</v>
          </cell>
          <cell r="H477">
            <v>10</v>
          </cell>
        </row>
        <row r="478">
          <cell r="A478">
            <v>161</v>
          </cell>
          <cell r="B478" t="str">
            <v>Барчиной</v>
          </cell>
          <cell r="C478" t="str">
            <v>ф/х</v>
          </cell>
          <cell r="D478" t="str">
            <v>Охунбобоев</v>
          </cell>
          <cell r="E478" t="str">
            <v>Зафаробод</v>
          </cell>
          <cell r="F478">
            <v>16400</v>
          </cell>
          <cell r="I478">
            <v>18</v>
          </cell>
        </row>
        <row r="479">
          <cell r="A479">
            <v>162</v>
          </cell>
          <cell r="B479" t="str">
            <v>Бахмал</v>
          </cell>
          <cell r="C479" t="str">
            <v>ф/х</v>
          </cell>
          <cell r="D479" t="str">
            <v>Охунбобоев</v>
          </cell>
          <cell r="E479" t="str">
            <v>Зафаробод</v>
          </cell>
          <cell r="F479">
            <v>48000</v>
          </cell>
          <cell r="H479">
            <v>12</v>
          </cell>
        </row>
        <row r="480">
          <cell r="A480">
            <v>163</v>
          </cell>
          <cell r="B480" t="str">
            <v>Баходир</v>
          </cell>
          <cell r="C480" t="str">
            <v>ф/х</v>
          </cell>
          <cell r="D480" t="str">
            <v>Охунбобоев</v>
          </cell>
          <cell r="E480" t="str">
            <v>Зафаробод</v>
          </cell>
          <cell r="F480">
            <v>24000</v>
          </cell>
          <cell r="H480">
            <v>10</v>
          </cell>
        </row>
        <row r="481">
          <cell r="A481">
            <v>164</v>
          </cell>
          <cell r="B481" t="str">
            <v>Бекхайдар</v>
          </cell>
          <cell r="C481" t="str">
            <v>ф/х</v>
          </cell>
          <cell r="D481" t="str">
            <v>Охунбобоев</v>
          </cell>
          <cell r="E481" t="str">
            <v>Зафаробод</v>
          </cell>
          <cell r="F481">
            <v>17300</v>
          </cell>
          <cell r="I481">
            <v>17</v>
          </cell>
        </row>
        <row r="482">
          <cell r="A482">
            <v>165</v>
          </cell>
          <cell r="B482" t="str">
            <v>Бекшерхон</v>
          </cell>
          <cell r="C482" t="str">
            <v>ф/х</v>
          </cell>
          <cell r="D482" t="str">
            <v>Охунбобоев</v>
          </cell>
          <cell r="E482" t="str">
            <v>Зафаробод</v>
          </cell>
          <cell r="F482">
            <v>44500</v>
          </cell>
          <cell r="I482">
            <v>18</v>
          </cell>
        </row>
        <row r="483">
          <cell r="A483">
            <v>166</v>
          </cell>
          <cell r="B483" t="str">
            <v>Бердак</v>
          </cell>
          <cell r="C483" t="str">
            <v>ф/х</v>
          </cell>
          <cell r="D483" t="str">
            <v>Охунбобоев</v>
          </cell>
          <cell r="E483" t="str">
            <v>Зафаробод</v>
          </cell>
          <cell r="F483">
            <v>97500</v>
          </cell>
          <cell r="H483">
            <v>10</v>
          </cell>
        </row>
        <row r="484">
          <cell r="A484">
            <v>167</v>
          </cell>
          <cell r="B484" t="str">
            <v>Бехруз-1</v>
          </cell>
          <cell r="C484" t="str">
            <v>ф/х</v>
          </cell>
          <cell r="D484" t="str">
            <v>Охунбобоев</v>
          </cell>
          <cell r="E484" t="str">
            <v>Зафаробод</v>
          </cell>
          <cell r="F484">
            <v>6300</v>
          </cell>
          <cell r="H484">
            <v>10</v>
          </cell>
        </row>
        <row r="485">
          <cell r="A485">
            <v>168</v>
          </cell>
          <cell r="B485" t="str">
            <v>Биби Хадича</v>
          </cell>
          <cell r="C485" t="str">
            <v>ф/х</v>
          </cell>
          <cell r="D485" t="str">
            <v>Охунбобоев</v>
          </cell>
          <cell r="E485" t="str">
            <v>Зафаробод</v>
          </cell>
          <cell r="F485">
            <v>51600</v>
          </cell>
          <cell r="H485">
            <v>10</v>
          </cell>
        </row>
        <row r="486">
          <cell r="A486">
            <v>169</v>
          </cell>
          <cell r="B486" t="str">
            <v>Бобои Бахри</v>
          </cell>
          <cell r="C486" t="str">
            <v>ф/х</v>
          </cell>
          <cell r="D486" t="str">
            <v>Охунбобоев</v>
          </cell>
          <cell r="E486" t="str">
            <v>Зафаробод</v>
          </cell>
          <cell r="F486">
            <v>19200</v>
          </cell>
          <cell r="H486">
            <v>10</v>
          </cell>
        </row>
        <row r="487">
          <cell r="A487">
            <v>170</v>
          </cell>
          <cell r="B487" t="str">
            <v>Боботуй</v>
          </cell>
          <cell r="C487" t="str">
            <v>ф/х</v>
          </cell>
          <cell r="D487" t="str">
            <v>Охунбобоев</v>
          </cell>
          <cell r="E487" t="str">
            <v>Зафаробод</v>
          </cell>
          <cell r="F487">
            <v>17200</v>
          </cell>
          <cell r="H487">
            <v>10</v>
          </cell>
        </row>
        <row r="488">
          <cell r="A488">
            <v>171</v>
          </cell>
          <cell r="B488" t="str">
            <v>Бобур</v>
          </cell>
          <cell r="C488" t="str">
            <v>ф/х</v>
          </cell>
          <cell r="D488" t="str">
            <v>Охунбобоев</v>
          </cell>
          <cell r="E488" t="str">
            <v>Зафаробод</v>
          </cell>
          <cell r="F488">
            <v>136000</v>
          </cell>
          <cell r="H488">
            <v>10</v>
          </cell>
        </row>
        <row r="489">
          <cell r="A489">
            <v>172</v>
          </cell>
          <cell r="B489" t="str">
            <v>Бобур тадбиркор</v>
          </cell>
          <cell r="C489" t="str">
            <v>ф/х</v>
          </cell>
          <cell r="D489" t="str">
            <v>Охунбобоев</v>
          </cell>
          <cell r="E489" t="str">
            <v>Зафаробод</v>
          </cell>
          <cell r="F489">
            <v>13600</v>
          </cell>
          <cell r="I489">
            <v>12</v>
          </cell>
        </row>
        <row r="490">
          <cell r="A490">
            <v>173</v>
          </cell>
          <cell r="B490" t="str">
            <v>Богбоши</v>
          </cell>
          <cell r="C490" t="str">
            <v>ф/х</v>
          </cell>
          <cell r="D490" t="str">
            <v>Охунбобоев</v>
          </cell>
          <cell r="E490" t="str">
            <v>Зафаробод</v>
          </cell>
          <cell r="F490">
            <v>45700</v>
          </cell>
          <cell r="H490">
            <v>11</v>
          </cell>
        </row>
        <row r="491">
          <cell r="A491">
            <v>174</v>
          </cell>
          <cell r="B491" t="str">
            <v>Богдон</v>
          </cell>
          <cell r="C491" t="str">
            <v>ф/х</v>
          </cell>
          <cell r="D491" t="str">
            <v>Охунбобоев</v>
          </cell>
          <cell r="E491" t="str">
            <v>Зафаробод</v>
          </cell>
          <cell r="F491">
            <v>46600</v>
          </cell>
          <cell r="I491">
            <v>18</v>
          </cell>
        </row>
        <row r="492">
          <cell r="A492">
            <v>175</v>
          </cell>
          <cell r="B492" t="str">
            <v>Бозорбой</v>
          </cell>
          <cell r="C492" t="str">
            <v>ф/х</v>
          </cell>
          <cell r="D492" t="str">
            <v>Охунбобоев</v>
          </cell>
          <cell r="E492" t="str">
            <v>Зафаробод</v>
          </cell>
          <cell r="F492">
            <v>32000</v>
          </cell>
          <cell r="I492">
            <v>19</v>
          </cell>
        </row>
        <row r="493">
          <cell r="A493">
            <v>176</v>
          </cell>
          <cell r="B493" t="str">
            <v>Бойака-Хусайн</v>
          </cell>
          <cell r="C493" t="str">
            <v>ф/х</v>
          </cell>
          <cell r="D493" t="str">
            <v>Охунбобоев</v>
          </cell>
          <cell r="E493" t="str">
            <v>Зафаробод</v>
          </cell>
          <cell r="F493">
            <v>9800</v>
          </cell>
          <cell r="H493">
            <v>8</v>
          </cell>
        </row>
        <row r="494">
          <cell r="A494">
            <v>177</v>
          </cell>
          <cell r="B494" t="str">
            <v>Болибек</v>
          </cell>
          <cell r="C494" t="str">
            <v>ф/х</v>
          </cell>
          <cell r="D494" t="str">
            <v>Охунбобоев</v>
          </cell>
          <cell r="E494" t="str">
            <v>Зафаробод</v>
          </cell>
          <cell r="F494">
            <v>26000</v>
          </cell>
          <cell r="H494">
            <v>10</v>
          </cell>
        </row>
        <row r="495">
          <cell r="A495">
            <v>178</v>
          </cell>
          <cell r="B495" t="str">
            <v>Болтаев Жахонгир</v>
          </cell>
          <cell r="C495" t="str">
            <v>ф/х</v>
          </cell>
          <cell r="D495" t="str">
            <v>Охунбобоев</v>
          </cell>
          <cell r="E495" t="str">
            <v>Зафаробод</v>
          </cell>
          <cell r="F495">
            <v>17600</v>
          </cell>
          <cell r="I495">
            <v>17</v>
          </cell>
        </row>
        <row r="496">
          <cell r="A496">
            <v>179</v>
          </cell>
          <cell r="B496" t="str">
            <v>Борот Ханжар</v>
          </cell>
          <cell r="C496" t="str">
            <v>ф/х</v>
          </cell>
          <cell r="D496" t="str">
            <v>Охунбобоев</v>
          </cell>
          <cell r="E496" t="str">
            <v>Зафаробод</v>
          </cell>
          <cell r="F496">
            <v>32200</v>
          </cell>
          <cell r="H496">
            <v>11</v>
          </cell>
        </row>
        <row r="497">
          <cell r="A497">
            <v>180</v>
          </cell>
          <cell r="B497" t="str">
            <v>Ботир</v>
          </cell>
          <cell r="C497" t="str">
            <v>ф/х</v>
          </cell>
          <cell r="D497" t="str">
            <v>Охунбобоев</v>
          </cell>
          <cell r="E497" t="str">
            <v>Зафаробод</v>
          </cell>
          <cell r="F497">
            <v>36600</v>
          </cell>
          <cell r="H497">
            <v>10</v>
          </cell>
        </row>
        <row r="498">
          <cell r="A498">
            <v>181</v>
          </cell>
          <cell r="B498" t="str">
            <v>Бурхонзода</v>
          </cell>
          <cell r="C498" t="str">
            <v>ф/х</v>
          </cell>
          <cell r="D498" t="str">
            <v>Охунбобоев</v>
          </cell>
          <cell r="E498" t="str">
            <v>Зафаробод</v>
          </cell>
          <cell r="F498">
            <v>15400</v>
          </cell>
          <cell r="H498">
            <v>9</v>
          </cell>
        </row>
        <row r="499">
          <cell r="A499">
            <v>182</v>
          </cell>
          <cell r="B499" t="str">
            <v>Вохид Дустим</v>
          </cell>
          <cell r="C499" t="str">
            <v>ф/х</v>
          </cell>
          <cell r="D499" t="str">
            <v>Охунбобоев</v>
          </cell>
          <cell r="E499" t="str">
            <v>Зафаробод</v>
          </cell>
          <cell r="F499">
            <v>18600</v>
          </cell>
          <cell r="H499">
            <v>10</v>
          </cell>
        </row>
        <row r="500">
          <cell r="A500">
            <v>183</v>
          </cell>
          <cell r="B500" t="str">
            <v>Галаба</v>
          </cell>
          <cell r="C500" t="str">
            <v>ф/х</v>
          </cell>
          <cell r="D500" t="str">
            <v>Охунбобоев</v>
          </cell>
          <cell r="E500" t="str">
            <v>Зафаробод</v>
          </cell>
          <cell r="F500">
            <v>44600</v>
          </cell>
          <cell r="H500">
            <v>11</v>
          </cell>
        </row>
        <row r="501">
          <cell r="A501">
            <v>184</v>
          </cell>
          <cell r="B501" t="str">
            <v>Галлаорол-S</v>
          </cell>
          <cell r="C501" t="str">
            <v>ф/х</v>
          </cell>
          <cell r="D501" t="str">
            <v>Охунбобоев</v>
          </cell>
          <cell r="E501" t="str">
            <v>Зафаробод</v>
          </cell>
          <cell r="F501">
            <v>23600</v>
          </cell>
          <cell r="H501">
            <v>10</v>
          </cell>
        </row>
        <row r="502">
          <cell r="A502">
            <v>185</v>
          </cell>
          <cell r="B502" t="str">
            <v>Гиркук</v>
          </cell>
          <cell r="C502" t="str">
            <v>ф/х</v>
          </cell>
          <cell r="D502" t="str">
            <v>Охунбобоев</v>
          </cell>
          <cell r="E502" t="str">
            <v>Зафаробод</v>
          </cell>
          <cell r="F502">
            <v>15500</v>
          </cell>
          <cell r="I502">
            <v>17</v>
          </cell>
        </row>
        <row r="503">
          <cell r="A503">
            <v>186</v>
          </cell>
          <cell r="B503" t="str">
            <v>Гладислис</v>
          </cell>
          <cell r="C503" t="str">
            <v>ф/х</v>
          </cell>
          <cell r="D503" t="str">
            <v>Охунбобоев</v>
          </cell>
          <cell r="E503" t="str">
            <v>Зафаробод</v>
          </cell>
          <cell r="F503">
            <v>31000</v>
          </cell>
          <cell r="H503">
            <v>10</v>
          </cell>
        </row>
        <row r="504">
          <cell r="A504">
            <v>187</v>
          </cell>
          <cell r="B504" t="str">
            <v>Дадажон</v>
          </cell>
          <cell r="C504" t="str">
            <v>ф/х</v>
          </cell>
          <cell r="D504" t="str">
            <v>Охунбобоев</v>
          </cell>
          <cell r="E504" t="str">
            <v>Зафаробод</v>
          </cell>
          <cell r="F504">
            <v>39800</v>
          </cell>
          <cell r="H504">
            <v>10</v>
          </cell>
        </row>
        <row r="505">
          <cell r="A505">
            <v>188</v>
          </cell>
          <cell r="B505" t="str">
            <v>Дилшод</v>
          </cell>
          <cell r="C505" t="str">
            <v>ф/х</v>
          </cell>
          <cell r="D505" t="str">
            <v>Охунбобоев</v>
          </cell>
          <cell r="E505" t="str">
            <v>Зафаробод</v>
          </cell>
          <cell r="F505">
            <v>57000</v>
          </cell>
          <cell r="H505">
            <v>10</v>
          </cell>
        </row>
        <row r="506">
          <cell r="A506">
            <v>189</v>
          </cell>
          <cell r="B506" t="str">
            <v>Довур</v>
          </cell>
          <cell r="C506" t="str">
            <v>ф/х</v>
          </cell>
          <cell r="D506" t="str">
            <v>Охунбобоев</v>
          </cell>
          <cell r="E506" t="str">
            <v>Зафаробод</v>
          </cell>
          <cell r="F506">
            <v>37500</v>
          </cell>
          <cell r="I506">
            <v>17</v>
          </cell>
        </row>
        <row r="507">
          <cell r="A507">
            <v>190</v>
          </cell>
          <cell r="B507" t="str">
            <v>Дониёр</v>
          </cell>
          <cell r="C507" t="str">
            <v>ф/х</v>
          </cell>
          <cell r="D507" t="str">
            <v>Охунбобоев</v>
          </cell>
          <cell r="E507" t="str">
            <v>Зафаробод</v>
          </cell>
          <cell r="F507">
            <v>33600</v>
          </cell>
          <cell r="H507">
            <v>10</v>
          </cell>
        </row>
        <row r="508">
          <cell r="A508">
            <v>191</v>
          </cell>
          <cell r="B508" t="str">
            <v>Доно бобо</v>
          </cell>
          <cell r="C508" t="str">
            <v>ф/х</v>
          </cell>
          <cell r="D508" t="str">
            <v>Охунбобоев</v>
          </cell>
          <cell r="E508" t="str">
            <v>Зафаробод</v>
          </cell>
          <cell r="F508">
            <v>17600</v>
          </cell>
          <cell r="H508">
            <v>10</v>
          </cell>
        </row>
        <row r="509">
          <cell r="A509">
            <v>192</v>
          </cell>
          <cell r="B509" t="str">
            <v xml:space="preserve">Достон </v>
          </cell>
          <cell r="C509" t="str">
            <v>ф/х</v>
          </cell>
          <cell r="D509" t="str">
            <v>Охунбобоев</v>
          </cell>
          <cell r="E509" t="str">
            <v>Зафаробод</v>
          </cell>
          <cell r="F509">
            <v>37900</v>
          </cell>
          <cell r="H509">
            <v>10</v>
          </cell>
        </row>
        <row r="510">
          <cell r="A510">
            <v>193</v>
          </cell>
          <cell r="B510" t="str">
            <v>Дувлон ота</v>
          </cell>
          <cell r="C510" t="str">
            <v>ф/х</v>
          </cell>
          <cell r="D510" t="str">
            <v>Охунбобоев</v>
          </cell>
          <cell r="E510" t="str">
            <v>Зафаробод</v>
          </cell>
          <cell r="F510">
            <v>29300</v>
          </cell>
          <cell r="H510">
            <v>6</v>
          </cell>
        </row>
        <row r="511">
          <cell r="A511">
            <v>194</v>
          </cell>
          <cell r="B511" t="str">
            <v>Ёмчисой</v>
          </cell>
          <cell r="C511" t="str">
            <v>ф/х</v>
          </cell>
          <cell r="D511" t="str">
            <v>Охунбобоев</v>
          </cell>
          <cell r="E511" t="str">
            <v>Зафаробод</v>
          </cell>
          <cell r="F511">
            <v>15300</v>
          </cell>
          <cell r="H511">
            <v>10</v>
          </cell>
        </row>
        <row r="512">
          <cell r="A512">
            <v>195</v>
          </cell>
          <cell r="B512" t="str">
            <v>Ёрлакаб бобо</v>
          </cell>
          <cell r="C512" t="str">
            <v>ф/х</v>
          </cell>
          <cell r="D512" t="str">
            <v>Охунбобоев</v>
          </cell>
          <cell r="E512" t="str">
            <v>Зафаробод</v>
          </cell>
          <cell r="F512">
            <v>109200</v>
          </cell>
          <cell r="I512">
            <v>10</v>
          </cell>
        </row>
        <row r="513">
          <cell r="A513">
            <v>196</v>
          </cell>
          <cell r="B513" t="str">
            <v>Ёруглик</v>
          </cell>
          <cell r="C513" t="str">
            <v>ф/х</v>
          </cell>
          <cell r="D513" t="str">
            <v>Охунбобоев</v>
          </cell>
          <cell r="E513" t="str">
            <v>Зафаробод</v>
          </cell>
          <cell r="F513">
            <v>50000</v>
          </cell>
          <cell r="H513">
            <v>10</v>
          </cell>
        </row>
        <row r="514">
          <cell r="A514">
            <v>197</v>
          </cell>
          <cell r="B514" t="str">
            <v>Жасур</v>
          </cell>
          <cell r="C514" t="str">
            <v>ф/х</v>
          </cell>
          <cell r="D514" t="str">
            <v>Охунбобоев</v>
          </cell>
          <cell r="E514" t="str">
            <v>Зафаробод</v>
          </cell>
          <cell r="F514">
            <v>14400</v>
          </cell>
          <cell r="I514">
            <v>19</v>
          </cell>
        </row>
        <row r="515">
          <cell r="A515">
            <v>198</v>
          </cell>
          <cell r="B515" t="str">
            <v>Жийрон бобо</v>
          </cell>
          <cell r="C515" t="str">
            <v>ф/х</v>
          </cell>
          <cell r="D515" t="str">
            <v>Охунбобоев</v>
          </cell>
          <cell r="E515" t="str">
            <v>Зафаробод</v>
          </cell>
          <cell r="F515">
            <v>20300</v>
          </cell>
          <cell r="H515">
            <v>9</v>
          </cell>
        </row>
        <row r="516">
          <cell r="A516">
            <v>199</v>
          </cell>
          <cell r="B516" t="str">
            <v>Жонон</v>
          </cell>
          <cell r="C516" t="str">
            <v>ф/х</v>
          </cell>
          <cell r="D516" t="str">
            <v>Охунбобоев</v>
          </cell>
          <cell r="E516" t="str">
            <v>Зафаробод</v>
          </cell>
          <cell r="F516">
            <v>17300</v>
          </cell>
          <cell r="H516">
            <v>10</v>
          </cell>
        </row>
        <row r="517">
          <cell r="A517">
            <v>200</v>
          </cell>
          <cell r="B517" t="str">
            <v xml:space="preserve">Жулбек  </v>
          </cell>
          <cell r="C517" t="str">
            <v>ф/х</v>
          </cell>
          <cell r="D517" t="str">
            <v>Охунбобоев</v>
          </cell>
          <cell r="E517" t="str">
            <v>Зафаробод</v>
          </cell>
          <cell r="F517">
            <v>19200</v>
          </cell>
          <cell r="H517">
            <v>10</v>
          </cell>
        </row>
        <row r="518">
          <cell r="A518">
            <v>201</v>
          </cell>
          <cell r="B518" t="str">
            <v xml:space="preserve">Жулбек ота </v>
          </cell>
          <cell r="C518" t="str">
            <v>ф/х</v>
          </cell>
          <cell r="D518" t="str">
            <v>Охунбобоев</v>
          </cell>
          <cell r="E518" t="str">
            <v>Зафаробод</v>
          </cell>
          <cell r="F518">
            <v>30300</v>
          </cell>
          <cell r="I518">
            <v>17</v>
          </cell>
        </row>
        <row r="519">
          <cell r="A519">
            <v>202</v>
          </cell>
          <cell r="B519" t="str">
            <v>Жултойбой</v>
          </cell>
          <cell r="C519" t="str">
            <v>ф/х</v>
          </cell>
          <cell r="D519" t="str">
            <v>Охунбобоев</v>
          </cell>
          <cell r="E519" t="str">
            <v>Зафаробод</v>
          </cell>
          <cell r="F519">
            <v>58000</v>
          </cell>
          <cell r="I519">
            <v>17</v>
          </cell>
        </row>
        <row r="520">
          <cell r="A520">
            <v>203</v>
          </cell>
          <cell r="B520" t="str">
            <v>Жумабой угли</v>
          </cell>
          <cell r="C520" t="str">
            <v>ф/х</v>
          </cell>
          <cell r="D520" t="str">
            <v>Охунбобоев</v>
          </cell>
          <cell r="E520" t="str">
            <v>Зафаробод</v>
          </cell>
          <cell r="F520">
            <v>28800</v>
          </cell>
          <cell r="H520">
            <v>9</v>
          </cell>
        </row>
        <row r="521">
          <cell r="A521">
            <v>204</v>
          </cell>
          <cell r="B521" t="str">
            <v>Жумардон</v>
          </cell>
          <cell r="C521" t="str">
            <v>ф/х</v>
          </cell>
          <cell r="D521" t="str">
            <v>Охунбобоев</v>
          </cell>
          <cell r="E521" t="str">
            <v>Зафаробод</v>
          </cell>
          <cell r="F521">
            <v>17400</v>
          </cell>
          <cell r="I521">
            <v>17</v>
          </cell>
        </row>
        <row r="522">
          <cell r="A522">
            <v>205</v>
          </cell>
          <cell r="B522" t="str">
            <v>Зайпин</v>
          </cell>
          <cell r="C522" t="str">
            <v>ф/х</v>
          </cell>
          <cell r="D522" t="str">
            <v>Охунбобоев</v>
          </cell>
          <cell r="E522" t="str">
            <v>Зафаробод</v>
          </cell>
          <cell r="F522">
            <v>18000</v>
          </cell>
          <cell r="H522">
            <v>10</v>
          </cell>
        </row>
        <row r="523">
          <cell r="A523">
            <v>206</v>
          </cell>
          <cell r="B523" t="str">
            <v>Замин</v>
          </cell>
          <cell r="C523" t="str">
            <v>ф/х</v>
          </cell>
          <cell r="D523" t="str">
            <v>Охунбобоев</v>
          </cell>
          <cell r="E523" t="str">
            <v>Зафаробод</v>
          </cell>
          <cell r="F523">
            <v>24000</v>
          </cell>
          <cell r="H523">
            <v>8</v>
          </cell>
        </row>
        <row r="524">
          <cell r="A524">
            <v>207</v>
          </cell>
          <cell r="B524" t="str">
            <v>Зулфия-Мохидил</v>
          </cell>
          <cell r="C524" t="str">
            <v>ф/х</v>
          </cell>
          <cell r="D524" t="str">
            <v>Охунбобоев</v>
          </cell>
          <cell r="E524" t="str">
            <v>Зафаробод</v>
          </cell>
          <cell r="F524">
            <v>10200</v>
          </cell>
          <cell r="H524">
            <v>10</v>
          </cell>
        </row>
        <row r="525">
          <cell r="A525">
            <v>208</v>
          </cell>
          <cell r="B525" t="str">
            <v>Ибн Комил</v>
          </cell>
          <cell r="C525" t="str">
            <v>ф/х</v>
          </cell>
          <cell r="D525" t="str">
            <v>Охунбобоев</v>
          </cell>
          <cell r="E525" t="str">
            <v>Зафаробод</v>
          </cell>
          <cell r="F525">
            <v>17300</v>
          </cell>
          <cell r="H525">
            <v>10</v>
          </cell>
        </row>
        <row r="526">
          <cell r="A526">
            <v>209</v>
          </cell>
          <cell r="B526" t="str">
            <v>Иброхим</v>
          </cell>
          <cell r="C526" t="str">
            <v>ф/х</v>
          </cell>
          <cell r="D526" t="str">
            <v>Охунбобоев</v>
          </cell>
          <cell r="E526" t="str">
            <v>Зафаробод</v>
          </cell>
          <cell r="F526">
            <v>54000</v>
          </cell>
          <cell r="I526">
            <v>12</v>
          </cell>
        </row>
        <row r="527">
          <cell r="A527">
            <v>210</v>
          </cell>
          <cell r="B527" t="str">
            <v>Исмат бобо</v>
          </cell>
          <cell r="C527" t="str">
            <v>ф/х</v>
          </cell>
          <cell r="D527" t="str">
            <v>Охунбобоев</v>
          </cell>
          <cell r="E527" t="str">
            <v>Зафаробод</v>
          </cell>
          <cell r="F527">
            <v>65600</v>
          </cell>
          <cell r="I527">
            <v>19</v>
          </cell>
        </row>
        <row r="528">
          <cell r="A528">
            <v>211</v>
          </cell>
          <cell r="B528" t="str">
            <v>Йулдош</v>
          </cell>
          <cell r="C528" t="str">
            <v>ф/х</v>
          </cell>
          <cell r="D528" t="str">
            <v>Охунбобоев</v>
          </cell>
          <cell r="E528" t="str">
            <v>Зафаробод</v>
          </cell>
          <cell r="F528">
            <v>64900</v>
          </cell>
          <cell r="H528">
            <v>10</v>
          </cell>
        </row>
        <row r="529">
          <cell r="A529">
            <v>212</v>
          </cell>
          <cell r="B529" t="str">
            <v>Йулдош бобо</v>
          </cell>
          <cell r="C529" t="str">
            <v>ф/х</v>
          </cell>
          <cell r="D529" t="str">
            <v>Охунбобоев</v>
          </cell>
          <cell r="E529" t="str">
            <v>Зафаробод</v>
          </cell>
          <cell r="F529">
            <v>31500</v>
          </cell>
          <cell r="H529">
            <v>10</v>
          </cell>
        </row>
        <row r="530">
          <cell r="A530">
            <v>213</v>
          </cell>
          <cell r="B530" t="str">
            <v>Кадван</v>
          </cell>
          <cell r="C530" t="str">
            <v>ф/х</v>
          </cell>
          <cell r="D530" t="str">
            <v>Охунбобоев</v>
          </cell>
          <cell r="E530" t="str">
            <v>Зафаробод</v>
          </cell>
          <cell r="F530">
            <v>15900</v>
          </cell>
          <cell r="H530">
            <v>10</v>
          </cell>
        </row>
        <row r="531">
          <cell r="A531">
            <v>214</v>
          </cell>
          <cell r="B531" t="str">
            <v>Калдиргоч</v>
          </cell>
          <cell r="C531" t="str">
            <v>ф/х</v>
          </cell>
          <cell r="D531" t="str">
            <v>Охунбобоев</v>
          </cell>
          <cell r="E531" t="str">
            <v>Зафаробод</v>
          </cell>
          <cell r="F531">
            <v>21500</v>
          </cell>
          <cell r="H531">
            <v>11</v>
          </cell>
        </row>
        <row r="532">
          <cell r="A532">
            <v>215</v>
          </cell>
          <cell r="B532" t="str">
            <v>Камишзор</v>
          </cell>
          <cell r="C532" t="str">
            <v>ф/х</v>
          </cell>
          <cell r="D532" t="str">
            <v>Охунбобоев</v>
          </cell>
          <cell r="E532" t="str">
            <v>Зафаробод</v>
          </cell>
          <cell r="F532">
            <v>31400</v>
          </cell>
          <cell r="H532">
            <v>9</v>
          </cell>
        </row>
        <row r="533">
          <cell r="A533">
            <v>216</v>
          </cell>
          <cell r="B533" t="str">
            <v>Камол-Мухммадиев</v>
          </cell>
          <cell r="C533" t="str">
            <v>ф/х</v>
          </cell>
          <cell r="D533" t="str">
            <v>Охунбобоев</v>
          </cell>
          <cell r="E533" t="str">
            <v>Зафаробод</v>
          </cell>
          <cell r="F533">
            <v>84500</v>
          </cell>
          <cell r="I533">
            <v>10</v>
          </cell>
        </row>
        <row r="534">
          <cell r="A534">
            <v>217</v>
          </cell>
          <cell r="B534" t="str">
            <v>Карим бобо</v>
          </cell>
          <cell r="C534" t="str">
            <v>ф/х</v>
          </cell>
          <cell r="D534" t="str">
            <v>Охунбобоев</v>
          </cell>
          <cell r="E534" t="str">
            <v>Зафаробод</v>
          </cell>
          <cell r="F534">
            <v>40100</v>
          </cell>
          <cell r="H534">
            <v>12</v>
          </cell>
        </row>
        <row r="535">
          <cell r="A535">
            <v>218</v>
          </cell>
          <cell r="B535" t="str">
            <v>Кизил коя</v>
          </cell>
          <cell r="C535" t="str">
            <v>ф/х</v>
          </cell>
          <cell r="D535" t="str">
            <v>Охунбобоев</v>
          </cell>
          <cell r="E535" t="str">
            <v>Зафаробод</v>
          </cell>
          <cell r="F535">
            <v>99900</v>
          </cell>
          <cell r="H535">
            <v>9</v>
          </cell>
        </row>
        <row r="536">
          <cell r="A536">
            <v>219</v>
          </cell>
          <cell r="B536" t="str">
            <v>Кили шаршара</v>
          </cell>
          <cell r="C536" t="str">
            <v>ф/х</v>
          </cell>
          <cell r="D536" t="str">
            <v>Охунбобоев</v>
          </cell>
          <cell r="E536" t="str">
            <v>Зафаробод</v>
          </cell>
          <cell r="F536">
            <v>15100</v>
          </cell>
          <cell r="H536">
            <v>9</v>
          </cell>
        </row>
        <row r="537">
          <cell r="A537">
            <v>220</v>
          </cell>
          <cell r="B537" t="str">
            <v>Кимёгар</v>
          </cell>
          <cell r="C537" t="str">
            <v>ф/х</v>
          </cell>
          <cell r="D537" t="str">
            <v>Охунбобоев</v>
          </cell>
          <cell r="E537" t="str">
            <v>Зафаробод</v>
          </cell>
          <cell r="F537">
            <v>76800</v>
          </cell>
          <cell r="H537">
            <v>10</v>
          </cell>
        </row>
        <row r="538">
          <cell r="A538">
            <v>221</v>
          </cell>
          <cell r="B538" t="str">
            <v>Коллеж</v>
          </cell>
          <cell r="C538" t="str">
            <v>ф/х</v>
          </cell>
          <cell r="D538" t="str">
            <v>Охунбобоев</v>
          </cell>
          <cell r="E538" t="str">
            <v>Зафаробод</v>
          </cell>
          <cell r="F538">
            <v>40700</v>
          </cell>
          <cell r="H538">
            <v>8</v>
          </cell>
        </row>
        <row r="539">
          <cell r="A539">
            <v>222</v>
          </cell>
          <cell r="B539" t="str">
            <v>Комил бобо</v>
          </cell>
          <cell r="C539" t="str">
            <v>ф/х</v>
          </cell>
          <cell r="D539" t="str">
            <v>Охунбобоев</v>
          </cell>
          <cell r="E539" t="str">
            <v>Зафаробод</v>
          </cell>
          <cell r="F539">
            <v>73500</v>
          </cell>
          <cell r="I539">
            <v>18</v>
          </cell>
        </row>
        <row r="540">
          <cell r="A540">
            <v>223</v>
          </cell>
          <cell r="B540" t="str">
            <v>Коракисса</v>
          </cell>
          <cell r="C540" t="str">
            <v>ф/х</v>
          </cell>
          <cell r="D540" t="str">
            <v>Охунбобоев</v>
          </cell>
          <cell r="E540" t="str">
            <v>Зафаробод</v>
          </cell>
          <cell r="F540">
            <v>17600</v>
          </cell>
          <cell r="H540">
            <v>10</v>
          </cell>
        </row>
        <row r="541">
          <cell r="A541">
            <v>224</v>
          </cell>
          <cell r="B541" t="str">
            <v>Кордовон</v>
          </cell>
          <cell r="C541" t="str">
            <v>ф/х</v>
          </cell>
          <cell r="D541" t="str">
            <v>Охунбобоев</v>
          </cell>
          <cell r="E541" t="str">
            <v>Зафаробод</v>
          </cell>
          <cell r="F541">
            <v>35600</v>
          </cell>
          <cell r="H541">
            <v>10</v>
          </cell>
        </row>
        <row r="542">
          <cell r="A542">
            <v>225</v>
          </cell>
          <cell r="B542" t="str">
            <v>Кудрат бобо</v>
          </cell>
          <cell r="C542" t="str">
            <v>ф/х</v>
          </cell>
          <cell r="D542" t="str">
            <v>Охунбобоев</v>
          </cell>
          <cell r="E542" t="str">
            <v>Зафаробод</v>
          </cell>
          <cell r="F542">
            <v>19200</v>
          </cell>
          <cell r="H542">
            <v>6</v>
          </cell>
        </row>
        <row r="543">
          <cell r="A543">
            <v>226</v>
          </cell>
          <cell r="B543" t="str">
            <v>Куктош</v>
          </cell>
          <cell r="C543" t="str">
            <v>ф/х</v>
          </cell>
          <cell r="D543" t="str">
            <v>Охунбобоев</v>
          </cell>
          <cell r="E543" t="str">
            <v>Зафаробод</v>
          </cell>
          <cell r="F543">
            <v>15600</v>
          </cell>
          <cell r="H543">
            <v>10</v>
          </cell>
        </row>
        <row r="544">
          <cell r="A544">
            <v>227</v>
          </cell>
          <cell r="B544" t="str">
            <v>Куп терак</v>
          </cell>
          <cell r="C544" t="str">
            <v>ф/х</v>
          </cell>
          <cell r="D544" t="str">
            <v>Охунбобоев</v>
          </cell>
          <cell r="E544" t="str">
            <v>Зафаробод</v>
          </cell>
          <cell r="F544">
            <v>11500</v>
          </cell>
          <cell r="H544">
            <v>10</v>
          </cell>
        </row>
        <row r="545">
          <cell r="A545">
            <v>228</v>
          </cell>
          <cell r="B545" t="str">
            <v>Лазиз-Шерзод</v>
          </cell>
          <cell r="C545" t="str">
            <v>ф/х</v>
          </cell>
          <cell r="D545" t="str">
            <v>Охунбобоев</v>
          </cell>
          <cell r="E545" t="str">
            <v>Зафаробод</v>
          </cell>
          <cell r="F545">
            <v>27600</v>
          </cell>
          <cell r="H545">
            <v>11</v>
          </cell>
        </row>
        <row r="546">
          <cell r="A546">
            <v>229</v>
          </cell>
          <cell r="B546" t="str">
            <v>Маржон1</v>
          </cell>
          <cell r="C546" t="str">
            <v>ф/х</v>
          </cell>
          <cell r="D546" t="str">
            <v>Охунбобоев</v>
          </cell>
          <cell r="E546" t="str">
            <v>Зафаробод</v>
          </cell>
          <cell r="F546">
            <v>109800</v>
          </cell>
          <cell r="I546">
            <v>12</v>
          </cell>
        </row>
        <row r="547">
          <cell r="A547">
            <v>230</v>
          </cell>
          <cell r="B547" t="str">
            <v>Махатмурод-Шукур</v>
          </cell>
          <cell r="C547" t="str">
            <v>ф/х</v>
          </cell>
          <cell r="D547" t="str">
            <v>Охунбобоев</v>
          </cell>
          <cell r="E547" t="str">
            <v>Зафаробод</v>
          </cell>
          <cell r="F547">
            <v>11500</v>
          </cell>
          <cell r="H547">
            <v>10</v>
          </cell>
        </row>
        <row r="548">
          <cell r="A548">
            <v>231</v>
          </cell>
          <cell r="B548" t="str">
            <v>Махмуд ота</v>
          </cell>
          <cell r="C548" t="str">
            <v>ф/х</v>
          </cell>
          <cell r="D548" t="str">
            <v>Охунбобоев</v>
          </cell>
          <cell r="E548" t="str">
            <v>Зафаробод</v>
          </cell>
          <cell r="F548">
            <v>54300</v>
          </cell>
          <cell r="H548">
            <v>14</v>
          </cell>
        </row>
        <row r="549">
          <cell r="A549">
            <v>232</v>
          </cell>
          <cell r="B549" t="str">
            <v>Махсуда Султоновна</v>
          </cell>
          <cell r="C549" t="str">
            <v>ф/х</v>
          </cell>
          <cell r="D549" t="str">
            <v>Охунбобоев</v>
          </cell>
          <cell r="E549" t="str">
            <v>Зафаробод</v>
          </cell>
          <cell r="F549">
            <v>25000</v>
          </cell>
          <cell r="I549">
            <v>16</v>
          </cell>
        </row>
        <row r="550">
          <cell r="A550">
            <v>233</v>
          </cell>
          <cell r="B550" t="str">
            <v>Машраб бобо</v>
          </cell>
          <cell r="C550" t="str">
            <v>ф/х</v>
          </cell>
          <cell r="D550" t="str">
            <v>Охунбобоев</v>
          </cell>
          <cell r="E550" t="str">
            <v>Зафаробод</v>
          </cell>
          <cell r="F550">
            <v>19700</v>
          </cell>
          <cell r="H550">
            <v>10</v>
          </cell>
        </row>
        <row r="551">
          <cell r="A551">
            <v>234</v>
          </cell>
          <cell r="B551" t="str">
            <v>Машъал</v>
          </cell>
          <cell r="C551" t="str">
            <v>ф/х</v>
          </cell>
          <cell r="D551" t="str">
            <v>Охунбобоев</v>
          </cell>
          <cell r="E551" t="str">
            <v>Зафаробод</v>
          </cell>
          <cell r="F551">
            <v>59000</v>
          </cell>
          <cell r="H551">
            <v>10</v>
          </cell>
        </row>
        <row r="552">
          <cell r="A552">
            <v>235</v>
          </cell>
          <cell r="B552" t="str">
            <v>Мингбой</v>
          </cell>
          <cell r="C552" t="str">
            <v>ф/х</v>
          </cell>
          <cell r="D552" t="str">
            <v>Охунбобоев</v>
          </cell>
          <cell r="E552" t="str">
            <v>Зафаробод</v>
          </cell>
          <cell r="F552">
            <v>25900</v>
          </cell>
          <cell r="H552">
            <v>10</v>
          </cell>
        </row>
        <row r="553">
          <cell r="A553">
            <v>236</v>
          </cell>
          <cell r="B553" t="str">
            <v>Мирзаширин</v>
          </cell>
          <cell r="C553" t="str">
            <v>ф/х</v>
          </cell>
          <cell r="D553" t="str">
            <v>Охунбобоев</v>
          </cell>
          <cell r="E553" t="str">
            <v>Зафаробод</v>
          </cell>
          <cell r="F553">
            <v>81300</v>
          </cell>
          <cell r="H553">
            <v>10</v>
          </cell>
        </row>
        <row r="554">
          <cell r="A554">
            <v>237</v>
          </cell>
          <cell r="B554" t="str">
            <v>Музаффар-А</v>
          </cell>
          <cell r="C554" t="str">
            <v>ф/х</v>
          </cell>
          <cell r="D554" t="str">
            <v>Охунбобоев</v>
          </cell>
          <cell r="E554" t="str">
            <v>Зафаробод</v>
          </cell>
          <cell r="F554">
            <v>35500</v>
          </cell>
          <cell r="H554">
            <v>10</v>
          </cell>
        </row>
        <row r="555">
          <cell r="A555">
            <v>238</v>
          </cell>
          <cell r="B555" t="str">
            <v>Муким</v>
          </cell>
          <cell r="C555" t="str">
            <v>ф/х</v>
          </cell>
          <cell r="D555" t="str">
            <v>Охунбобоев</v>
          </cell>
          <cell r="E555" t="str">
            <v>Зафаробод</v>
          </cell>
          <cell r="F555">
            <v>134700</v>
          </cell>
          <cell r="I555">
            <v>15</v>
          </cell>
        </row>
        <row r="556">
          <cell r="A556">
            <v>239</v>
          </cell>
          <cell r="B556" t="str">
            <v>Муниса</v>
          </cell>
          <cell r="C556" t="str">
            <v>ф/х</v>
          </cell>
          <cell r="D556" t="str">
            <v>Охунбобоев</v>
          </cell>
          <cell r="E556" t="str">
            <v>Зафаробод</v>
          </cell>
          <cell r="F556">
            <v>49300</v>
          </cell>
          <cell r="I556">
            <v>19</v>
          </cell>
        </row>
        <row r="557">
          <cell r="A557">
            <v>240</v>
          </cell>
          <cell r="B557" t="str">
            <v>Муслим-Тойир</v>
          </cell>
          <cell r="C557" t="str">
            <v>ф/х</v>
          </cell>
          <cell r="D557" t="str">
            <v>Охунбобоев</v>
          </cell>
          <cell r="E557" t="str">
            <v>Зафаробод</v>
          </cell>
          <cell r="F557">
            <v>12500</v>
          </cell>
          <cell r="H557">
            <v>10</v>
          </cell>
        </row>
        <row r="558">
          <cell r="A558">
            <v>241</v>
          </cell>
          <cell r="B558" t="str">
            <v>Мухриддин</v>
          </cell>
          <cell r="C558" t="str">
            <v>ф/х</v>
          </cell>
          <cell r="D558" t="str">
            <v>Охунбобоев</v>
          </cell>
          <cell r="E558" t="str">
            <v>Зафаробод</v>
          </cell>
          <cell r="F558">
            <v>34200</v>
          </cell>
          <cell r="I558">
            <v>19</v>
          </cell>
        </row>
        <row r="559">
          <cell r="A559">
            <v>242</v>
          </cell>
          <cell r="B559" t="str">
            <v>Навруз</v>
          </cell>
          <cell r="C559" t="str">
            <v>ф/х</v>
          </cell>
          <cell r="D559" t="str">
            <v>Охунбобоев</v>
          </cell>
          <cell r="E559" t="str">
            <v>Зафаробод</v>
          </cell>
          <cell r="F559">
            <v>46000</v>
          </cell>
          <cell r="H559">
            <v>10</v>
          </cell>
        </row>
        <row r="560">
          <cell r="A560">
            <v>243</v>
          </cell>
          <cell r="B560" t="str">
            <v>Найман</v>
          </cell>
          <cell r="C560" t="str">
            <v>ф/х</v>
          </cell>
          <cell r="D560" t="str">
            <v>Охунбобоев</v>
          </cell>
          <cell r="E560" t="str">
            <v>Зафаробод</v>
          </cell>
          <cell r="F560">
            <v>20500</v>
          </cell>
          <cell r="H560">
            <v>10</v>
          </cell>
        </row>
        <row r="561">
          <cell r="A561">
            <v>244</v>
          </cell>
          <cell r="B561" t="str">
            <v>Нарзи ота</v>
          </cell>
          <cell r="C561" t="str">
            <v>ф/х</v>
          </cell>
          <cell r="D561" t="str">
            <v>Охунбобоев</v>
          </cell>
          <cell r="E561" t="str">
            <v>Зафаробод</v>
          </cell>
          <cell r="F561">
            <v>13600</v>
          </cell>
          <cell r="H561">
            <v>6</v>
          </cell>
        </row>
        <row r="562">
          <cell r="A562">
            <v>245</v>
          </cell>
          <cell r="B562" t="str">
            <v>Ниёзали</v>
          </cell>
          <cell r="C562" t="str">
            <v>ф/х</v>
          </cell>
          <cell r="D562" t="str">
            <v>Охунбобоев</v>
          </cell>
          <cell r="E562" t="str">
            <v>Зафаробод</v>
          </cell>
          <cell r="F562">
            <v>17600</v>
          </cell>
          <cell r="I562">
            <v>15</v>
          </cell>
        </row>
        <row r="563">
          <cell r="A563">
            <v>246</v>
          </cell>
          <cell r="B563" t="str">
            <v>Норкул бобо-У</v>
          </cell>
          <cell r="C563" t="str">
            <v>ф/х</v>
          </cell>
          <cell r="D563" t="str">
            <v>Охунбобоев</v>
          </cell>
          <cell r="E563" t="str">
            <v>Зафаробод</v>
          </cell>
          <cell r="F563">
            <v>16800</v>
          </cell>
          <cell r="H563">
            <v>10</v>
          </cell>
        </row>
        <row r="564">
          <cell r="A564">
            <v>248</v>
          </cell>
          <cell r="B564" t="str">
            <v>Нужум</v>
          </cell>
          <cell r="C564" t="str">
            <v>ф/х</v>
          </cell>
          <cell r="D564" t="str">
            <v>Охунбобоев</v>
          </cell>
          <cell r="E564" t="str">
            <v>Зафаробод</v>
          </cell>
          <cell r="F564">
            <v>14600</v>
          </cell>
          <cell r="H564">
            <v>8</v>
          </cell>
        </row>
        <row r="565">
          <cell r="A565">
            <v>249</v>
          </cell>
          <cell r="B565" t="str">
            <v>Нуруллабек</v>
          </cell>
          <cell r="C565" t="str">
            <v>ф/х</v>
          </cell>
          <cell r="D565" t="str">
            <v>Охунбобоев</v>
          </cell>
          <cell r="E565" t="str">
            <v>Зафаробод</v>
          </cell>
          <cell r="F565">
            <v>67000</v>
          </cell>
          <cell r="I565">
            <v>10</v>
          </cell>
        </row>
        <row r="566">
          <cell r="A566">
            <v>250</v>
          </cell>
          <cell r="B566" t="str">
            <v>Обод бобо</v>
          </cell>
          <cell r="C566" t="str">
            <v>ф/х</v>
          </cell>
          <cell r="D566" t="str">
            <v>Охунбобоев</v>
          </cell>
          <cell r="E566" t="str">
            <v>Зафаробод</v>
          </cell>
          <cell r="F566">
            <v>19200</v>
          </cell>
          <cell r="I566">
            <v>10</v>
          </cell>
        </row>
        <row r="567">
          <cell r="A567">
            <v>251</v>
          </cell>
          <cell r="B567" t="str">
            <v>Одилахон</v>
          </cell>
          <cell r="C567" t="str">
            <v>ф/х</v>
          </cell>
          <cell r="D567" t="str">
            <v>Охунбобоев</v>
          </cell>
          <cell r="E567" t="str">
            <v>Зафаробод</v>
          </cell>
          <cell r="F567">
            <v>36100</v>
          </cell>
          <cell r="H567">
            <v>10</v>
          </cell>
        </row>
        <row r="568">
          <cell r="A568">
            <v>252</v>
          </cell>
          <cell r="B568" t="str">
            <v>Ойкумуш она</v>
          </cell>
          <cell r="C568" t="str">
            <v>ф/х</v>
          </cell>
          <cell r="D568" t="str">
            <v>Охунбобоев</v>
          </cell>
          <cell r="E568" t="str">
            <v>Зафаробод</v>
          </cell>
          <cell r="F568">
            <v>31900</v>
          </cell>
          <cell r="H568">
            <v>14</v>
          </cell>
        </row>
        <row r="569">
          <cell r="A569">
            <v>253</v>
          </cell>
          <cell r="B569" t="str">
            <v>Ок олтин</v>
          </cell>
          <cell r="C569" t="str">
            <v>ф/х</v>
          </cell>
          <cell r="D569" t="str">
            <v>Охунбобоев</v>
          </cell>
          <cell r="E569" t="str">
            <v>Зафаробод</v>
          </cell>
          <cell r="F569">
            <v>37000</v>
          </cell>
          <cell r="H569">
            <v>12</v>
          </cell>
        </row>
        <row r="570">
          <cell r="A570">
            <v>254</v>
          </cell>
          <cell r="B570" t="str">
            <v>Олимжон</v>
          </cell>
          <cell r="C570" t="str">
            <v>ф/х</v>
          </cell>
          <cell r="D570" t="str">
            <v>Охунбобоев</v>
          </cell>
          <cell r="E570" t="str">
            <v>Зафаробод</v>
          </cell>
          <cell r="F570">
            <v>14000</v>
          </cell>
          <cell r="H570">
            <v>10</v>
          </cell>
        </row>
        <row r="571">
          <cell r="A571">
            <v>256</v>
          </cell>
          <cell r="B571" t="str">
            <v>Олмасувон</v>
          </cell>
          <cell r="C571" t="str">
            <v>ф/х</v>
          </cell>
          <cell r="D571" t="str">
            <v>Охунбобоев</v>
          </cell>
          <cell r="E571" t="str">
            <v>Зафаробод</v>
          </cell>
          <cell r="F571">
            <v>25800</v>
          </cell>
          <cell r="I571">
            <v>17</v>
          </cell>
        </row>
        <row r="572">
          <cell r="A572">
            <v>257</v>
          </cell>
          <cell r="B572" t="str">
            <v>Олтибек</v>
          </cell>
          <cell r="C572" t="str">
            <v>ф/х</v>
          </cell>
          <cell r="D572" t="str">
            <v>Охунбобоев</v>
          </cell>
          <cell r="E572" t="str">
            <v>Зафаробод</v>
          </cell>
          <cell r="F572">
            <v>31600</v>
          </cell>
          <cell r="I572">
            <v>17</v>
          </cell>
        </row>
        <row r="573">
          <cell r="A573">
            <v>258</v>
          </cell>
          <cell r="B573" t="str">
            <v>Орзикул</v>
          </cell>
          <cell r="C573" t="str">
            <v>ф/х</v>
          </cell>
          <cell r="D573" t="str">
            <v>Охунбобоев</v>
          </cell>
          <cell r="E573" t="str">
            <v>Зафаробод</v>
          </cell>
          <cell r="F573">
            <v>42500</v>
          </cell>
          <cell r="I573">
            <v>16</v>
          </cell>
        </row>
        <row r="574">
          <cell r="A574">
            <v>259</v>
          </cell>
          <cell r="B574" t="str">
            <v>Орион</v>
          </cell>
          <cell r="C574" t="str">
            <v>ф/х</v>
          </cell>
          <cell r="D574" t="str">
            <v>Охунбобоев</v>
          </cell>
          <cell r="E574" t="str">
            <v>Зафаробод</v>
          </cell>
          <cell r="F574">
            <v>23500</v>
          </cell>
          <cell r="H574">
            <v>12</v>
          </cell>
        </row>
        <row r="575">
          <cell r="A575">
            <v>260</v>
          </cell>
          <cell r="B575" t="str">
            <v>Ортикбой</v>
          </cell>
          <cell r="C575" t="str">
            <v>ф/х</v>
          </cell>
          <cell r="D575" t="str">
            <v>Охунбобоев</v>
          </cell>
          <cell r="E575" t="str">
            <v>Зафаробод</v>
          </cell>
          <cell r="F575">
            <v>19300</v>
          </cell>
          <cell r="H575">
            <v>10</v>
          </cell>
        </row>
        <row r="576">
          <cell r="A576">
            <v>261</v>
          </cell>
          <cell r="B576" t="str">
            <v>Отабек</v>
          </cell>
          <cell r="C576" t="str">
            <v>ф/х</v>
          </cell>
          <cell r="D576" t="str">
            <v>Охунбобоев</v>
          </cell>
          <cell r="E576" t="str">
            <v>Зафаробод</v>
          </cell>
          <cell r="F576">
            <v>54700</v>
          </cell>
          <cell r="H576">
            <v>10</v>
          </cell>
        </row>
        <row r="577">
          <cell r="A577">
            <v>262</v>
          </cell>
          <cell r="B577" t="str">
            <v>Отамурод ота</v>
          </cell>
          <cell r="C577" t="str">
            <v>ф/х</v>
          </cell>
          <cell r="D577" t="str">
            <v>Охунбобоев</v>
          </cell>
          <cell r="E577" t="str">
            <v>Зафаробод</v>
          </cell>
          <cell r="F577">
            <v>48000</v>
          </cell>
          <cell r="H577">
            <v>8</v>
          </cell>
        </row>
        <row r="578">
          <cell r="A578">
            <v>263</v>
          </cell>
          <cell r="B578" t="str">
            <v>Охонгир бобо</v>
          </cell>
          <cell r="C578" t="str">
            <v>ф/х</v>
          </cell>
          <cell r="D578" t="str">
            <v>Охунбобоев</v>
          </cell>
          <cell r="E578" t="str">
            <v>Зафаробод</v>
          </cell>
          <cell r="F578">
            <v>33000</v>
          </cell>
          <cell r="I578">
            <v>16</v>
          </cell>
        </row>
        <row r="579">
          <cell r="A579">
            <v>264</v>
          </cell>
          <cell r="B579" t="str">
            <v>Оятилла</v>
          </cell>
          <cell r="C579" t="str">
            <v>ф/х</v>
          </cell>
          <cell r="D579" t="str">
            <v>Охунбобоев</v>
          </cell>
          <cell r="E579" t="str">
            <v>Зафаробод</v>
          </cell>
          <cell r="F579">
            <v>40000</v>
          </cell>
          <cell r="H579">
            <v>10</v>
          </cell>
        </row>
        <row r="580">
          <cell r="A580">
            <v>265</v>
          </cell>
          <cell r="B580" t="str">
            <v>Панжагушт</v>
          </cell>
          <cell r="C580" t="str">
            <v>ф/х</v>
          </cell>
          <cell r="D580" t="str">
            <v>Охунбобоев</v>
          </cell>
          <cell r="E580" t="str">
            <v>Зафаробод</v>
          </cell>
          <cell r="F580">
            <v>27900</v>
          </cell>
          <cell r="I580">
            <v>10</v>
          </cell>
        </row>
        <row r="581">
          <cell r="A581">
            <v>266</v>
          </cell>
          <cell r="B581" t="str">
            <v>Парандоз</v>
          </cell>
          <cell r="C581" t="str">
            <v>ф/х</v>
          </cell>
          <cell r="D581" t="str">
            <v>Охунбобоев</v>
          </cell>
          <cell r="E581" t="str">
            <v>Зафаробод</v>
          </cell>
          <cell r="F581">
            <v>7700</v>
          </cell>
          <cell r="H581">
            <v>9</v>
          </cell>
        </row>
        <row r="582">
          <cell r="A582">
            <v>267</v>
          </cell>
          <cell r="B582" t="str">
            <v>Пур-нур</v>
          </cell>
          <cell r="C582" t="str">
            <v>ф/х</v>
          </cell>
          <cell r="D582" t="str">
            <v>Охунбобоев</v>
          </cell>
          <cell r="E582" t="str">
            <v>Зафаробод</v>
          </cell>
          <cell r="F582">
            <v>30700</v>
          </cell>
          <cell r="H582">
            <v>10</v>
          </cell>
        </row>
        <row r="583">
          <cell r="A583">
            <v>268</v>
          </cell>
          <cell r="B583" t="str">
            <v>Р.Тогаев</v>
          </cell>
          <cell r="C583" t="str">
            <v>ф/х</v>
          </cell>
          <cell r="D583" t="str">
            <v>Охунбобоев</v>
          </cell>
          <cell r="E583" t="str">
            <v>Зафаробод</v>
          </cell>
          <cell r="F583">
            <v>90000</v>
          </cell>
          <cell r="I583">
            <v>18</v>
          </cell>
        </row>
        <row r="584">
          <cell r="A584">
            <v>269</v>
          </cell>
          <cell r="B584" t="str">
            <v>Раббим бобо</v>
          </cell>
          <cell r="C584" t="str">
            <v>ф/х</v>
          </cell>
          <cell r="D584" t="str">
            <v>Охунбобоев</v>
          </cell>
          <cell r="E584" t="str">
            <v>Зафаробод</v>
          </cell>
          <cell r="F584">
            <v>49900</v>
          </cell>
          <cell r="H584">
            <v>10</v>
          </cell>
        </row>
        <row r="585">
          <cell r="A585">
            <v>270</v>
          </cell>
          <cell r="B585" t="str">
            <v>Равшан ота</v>
          </cell>
          <cell r="C585" t="str">
            <v>ф/х</v>
          </cell>
          <cell r="D585" t="str">
            <v>Охунбобоев</v>
          </cell>
          <cell r="E585" t="str">
            <v>Зафаробод</v>
          </cell>
          <cell r="F585">
            <v>18700</v>
          </cell>
          <cell r="I585">
            <v>10</v>
          </cell>
        </row>
        <row r="586">
          <cell r="A586">
            <v>271</v>
          </cell>
          <cell r="B586" t="str">
            <v>Ражаб бобо</v>
          </cell>
          <cell r="C586" t="str">
            <v>ф/х</v>
          </cell>
          <cell r="D586" t="str">
            <v>Охунбобоев</v>
          </cell>
          <cell r="E586" t="str">
            <v>Зафаробод</v>
          </cell>
          <cell r="F586">
            <v>36000</v>
          </cell>
          <cell r="H586">
            <v>14</v>
          </cell>
        </row>
        <row r="587">
          <cell r="A587">
            <v>272</v>
          </cell>
          <cell r="B587" t="str">
            <v>Ракш</v>
          </cell>
          <cell r="C587" t="str">
            <v>ф/х</v>
          </cell>
          <cell r="D587" t="str">
            <v>Охунбобоев</v>
          </cell>
          <cell r="E587" t="str">
            <v>Зафаробод</v>
          </cell>
          <cell r="F587">
            <v>25900</v>
          </cell>
          <cell r="H587">
            <v>10</v>
          </cell>
        </row>
        <row r="588">
          <cell r="A588">
            <v>273</v>
          </cell>
          <cell r="B588" t="str">
            <v>Расад</v>
          </cell>
          <cell r="C588" t="str">
            <v>ф/х</v>
          </cell>
          <cell r="D588" t="str">
            <v>Охунбобоев</v>
          </cell>
          <cell r="E588" t="str">
            <v>Зафаробод</v>
          </cell>
          <cell r="F588">
            <v>25800</v>
          </cell>
          <cell r="H588">
            <v>10</v>
          </cell>
        </row>
        <row r="589">
          <cell r="A589">
            <v>274</v>
          </cell>
          <cell r="B589" t="str">
            <v>Робия-Каромат</v>
          </cell>
          <cell r="C589" t="str">
            <v>ф/х</v>
          </cell>
          <cell r="D589" t="str">
            <v>Охунбобоев</v>
          </cell>
          <cell r="E589" t="str">
            <v>Зафаробод</v>
          </cell>
          <cell r="F589">
            <v>41800</v>
          </cell>
          <cell r="H589">
            <v>10</v>
          </cell>
        </row>
        <row r="590">
          <cell r="A590">
            <v>275</v>
          </cell>
          <cell r="B590" t="str">
            <v>Рустам-шалола</v>
          </cell>
          <cell r="C590" t="str">
            <v>ф/х</v>
          </cell>
          <cell r="D590" t="str">
            <v>Охунбобоев</v>
          </cell>
          <cell r="E590" t="str">
            <v>Зафаробод</v>
          </cell>
          <cell r="F590">
            <v>16800</v>
          </cell>
          <cell r="H590">
            <v>10</v>
          </cell>
        </row>
        <row r="591">
          <cell r="A591">
            <v>276</v>
          </cell>
          <cell r="B591" t="str">
            <v>Савронжон</v>
          </cell>
          <cell r="C591" t="str">
            <v>ф/х</v>
          </cell>
          <cell r="D591" t="str">
            <v>Охунбобоев</v>
          </cell>
          <cell r="E591" t="str">
            <v>Зафаробод</v>
          </cell>
          <cell r="F591">
            <v>24700</v>
          </cell>
          <cell r="I591">
            <v>9</v>
          </cell>
        </row>
        <row r="592">
          <cell r="A592">
            <v>277</v>
          </cell>
          <cell r="B592" t="str">
            <v>Садаф</v>
          </cell>
          <cell r="C592" t="str">
            <v>ф/х</v>
          </cell>
          <cell r="D592" t="str">
            <v>Охунбобоев</v>
          </cell>
          <cell r="E592" t="str">
            <v>Зафаробод</v>
          </cell>
          <cell r="F592">
            <v>65400</v>
          </cell>
          <cell r="I592">
            <v>10</v>
          </cell>
        </row>
        <row r="593">
          <cell r="A593">
            <v>278</v>
          </cell>
          <cell r="B593" t="str">
            <v>Саидмурот ота</v>
          </cell>
          <cell r="C593" t="str">
            <v>ф/х</v>
          </cell>
          <cell r="D593" t="str">
            <v>Охунбобоев</v>
          </cell>
          <cell r="E593" t="str">
            <v>Зафаробод</v>
          </cell>
          <cell r="F593">
            <v>40700</v>
          </cell>
          <cell r="I593">
            <v>19</v>
          </cell>
        </row>
        <row r="594">
          <cell r="A594">
            <v>279</v>
          </cell>
          <cell r="B594" t="str">
            <v>Сайдулло</v>
          </cell>
          <cell r="C594" t="str">
            <v>ф/х</v>
          </cell>
          <cell r="D594" t="str">
            <v>Охунбобоев</v>
          </cell>
          <cell r="E594" t="str">
            <v>Зафаробод</v>
          </cell>
          <cell r="F594">
            <v>26200</v>
          </cell>
          <cell r="I594">
            <v>17</v>
          </cell>
        </row>
        <row r="595">
          <cell r="A595">
            <v>280</v>
          </cell>
          <cell r="B595" t="str">
            <v>Сайёдон</v>
          </cell>
          <cell r="C595" t="str">
            <v>ф/х</v>
          </cell>
          <cell r="D595" t="str">
            <v>Охунбобоев</v>
          </cell>
          <cell r="E595" t="str">
            <v>Зафаробод</v>
          </cell>
          <cell r="F595">
            <v>11200</v>
          </cell>
          <cell r="I595">
            <v>17</v>
          </cell>
        </row>
        <row r="596">
          <cell r="A596">
            <v>281</v>
          </cell>
          <cell r="B596" t="str">
            <v>Салимбой</v>
          </cell>
          <cell r="C596" t="str">
            <v>ф/х</v>
          </cell>
          <cell r="D596" t="str">
            <v>Охунбобоев</v>
          </cell>
          <cell r="E596" t="str">
            <v>Зафаробод</v>
          </cell>
          <cell r="F596">
            <v>22000</v>
          </cell>
          <cell r="I596">
            <v>19</v>
          </cell>
        </row>
        <row r="597">
          <cell r="A597">
            <v>282</v>
          </cell>
          <cell r="B597" t="str">
            <v>Саловат-Юшева</v>
          </cell>
          <cell r="C597" t="str">
            <v>ф/х</v>
          </cell>
          <cell r="D597" t="str">
            <v>Охунбобоев</v>
          </cell>
          <cell r="E597" t="str">
            <v>Зафаробод</v>
          </cell>
          <cell r="F597">
            <v>29500</v>
          </cell>
          <cell r="H597">
            <v>10</v>
          </cell>
        </row>
        <row r="598">
          <cell r="A598">
            <v>283</v>
          </cell>
          <cell r="B598" t="str">
            <v>Само</v>
          </cell>
          <cell r="C598" t="str">
            <v>ф/х</v>
          </cell>
          <cell r="D598" t="str">
            <v>Охунбобоев</v>
          </cell>
          <cell r="E598" t="str">
            <v>Зафаробод</v>
          </cell>
          <cell r="F598">
            <v>52300</v>
          </cell>
          <cell r="I598">
            <v>18</v>
          </cell>
        </row>
        <row r="599">
          <cell r="A599">
            <v>284</v>
          </cell>
          <cell r="B599" t="str">
            <v>Санжарбек</v>
          </cell>
          <cell r="C599" t="str">
            <v>ф/х</v>
          </cell>
          <cell r="D599" t="str">
            <v>Охунбобоев</v>
          </cell>
          <cell r="E599" t="str">
            <v>Зафаробод</v>
          </cell>
          <cell r="F599">
            <v>43500</v>
          </cell>
          <cell r="H599">
            <v>12</v>
          </cell>
        </row>
        <row r="600">
          <cell r="A600">
            <v>285</v>
          </cell>
          <cell r="B600" t="str">
            <v>Сарим ота</v>
          </cell>
          <cell r="C600" t="str">
            <v>ф/х</v>
          </cell>
          <cell r="D600" t="str">
            <v>Охунбобоев</v>
          </cell>
          <cell r="E600" t="str">
            <v>Зафаробод</v>
          </cell>
          <cell r="F600">
            <v>17900</v>
          </cell>
          <cell r="I600">
            <v>16</v>
          </cell>
        </row>
        <row r="601">
          <cell r="A601">
            <v>286</v>
          </cell>
          <cell r="B601" t="str">
            <v>Сахоб</v>
          </cell>
          <cell r="C601" t="str">
            <v>ф/х</v>
          </cell>
          <cell r="D601" t="str">
            <v>Охунбобоев</v>
          </cell>
          <cell r="E601" t="str">
            <v>Зафаробод</v>
          </cell>
          <cell r="F601">
            <v>60000</v>
          </cell>
          <cell r="I601">
            <v>18</v>
          </cell>
        </row>
        <row r="602">
          <cell r="A602">
            <v>287</v>
          </cell>
          <cell r="B602" t="str">
            <v>Саховат</v>
          </cell>
          <cell r="C602" t="str">
            <v>ф/х</v>
          </cell>
          <cell r="D602" t="str">
            <v>Охунбобоев</v>
          </cell>
          <cell r="E602" t="str">
            <v>Зафаробод</v>
          </cell>
          <cell r="F602">
            <v>17600</v>
          </cell>
          <cell r="I602">
            <v>17</v>
          </cell>
        </row>
        <row r="603">
          <cell r="A603">
            <v>288</v>
          </cell>
          <cell r="B603" t="str">
            <v>Сиёвуш</v>
          </cell>
          <cell r="C603" t="str">
            <v>ф/х</v>
          </cell>
          <cell r="D603" t="str">
            <v>Охунбобоев</v>
          </cell>
          <cell r="E603" t="str">
            <v>Зафаробод</v>
          </cell>
          <cell r="F603">
            <v>14000</v>
          </cell>
          <cell r="H603">
            <v>10</v>
          </cell>
        </row>
        <row r="604">
          <cell r="A604">
            <v>289</v>
          </cell>
          <cell r="B604" t="str">
            <v>Синдорзода</v>
          </cell>
          <cell r="C604" t="str">
            <v>ф/х</v>
          </cell>
          <cell r="D604" t="str">
            <v>Охунбобоев</v>
          </cell>
          <cell r="E604" t="str">
            <v>Зафаробод</v>
          </cell>
          <cell r="F604">
            <v>24700</v>
          </cell>
          <cell r="H604">
            <v>10</v>
          </cell>
        </row>
        <row r="605">
          <cell r="A605">
            <v>290</v>
          </cell>
          <cell r="B605" t="str">
            <v>Сирли камар</v>
          </cell>
          <cell r="C605" t="str">
            <v>ф/х</v>
          </cell>
          <cell r="D605" t="str">
            <v>Охунбобоев</v>
          </cell>
          <cell r="E605" t="str">
            <v>Зафаробод</v>
          </cell>
          <cell r="F605">
            <v>23600</v>
          </cell>
          <cell r="I605">
            <v>16</v>
          </cell>
        </row>
        <row r="606">
          <cell r="A606">
            <v>291</v>
          </cell>
          <cell r="B606" t="str">
            <v>Ситора</v>
          </cell>
          <cell r="C606" t="str">
            <v>ф/х</v>
          </cell>
          <cell r="D606" t="str">
            <v>Охунбобоев</v>
          </cell>
          <cell r="E606" t="str">
            <v>Зафаробод</v>
          </cell>
          <cell r="F606">
            <v>18000</v>
          </cell>
          <cell r="H606">
            <v>9</v>
          </cell>
        </row>
        <row r="607">
          <cell r="A607">
            <v>292</v>
          </cell>
          <cell r="B607" t="str">
            <v>Сормон</v>
          </cell>
          <cell r="C607" t="str">
            <v>ф/х</v>
          </cell>
          <cell r="D607" t="str">
            <v>Охунбобоев</v>
          </cell>
          <cell r="E607" t="str">
            <v>Зафаробод</v>
          </cell>
          <cell r="F607">
            <v>68400</v>
          </cell>
          <cell r="H607">
            <v>9</v>
          </cell>
        </row>
        <row r="608">
          <cell r="A608">
            <v>293</v>
          </cell>
          <cell r="B608" t="str">
            <v>Сувон ота</v>
          </cell>
          <cell r="C608" t="str">
            <v>ф/х</v>
          </cell>
          <cell r="D608" t="str">
            <v>Охунбобоев</v>
          </cell>
          <cell r="E608" t="str">
            <v>Зафаробод</v>
          </cell>
          <cell r="F608">
            <v>38200</v>
          </cell>
          <cell r="H608">
            <v>8</v>
          </cell>
        </row>
        <row r="609">
          <cell r="A609">
            <v>294</v>
          </cell>
          <cell r="B609" t="str">
            <v>Султон-Бегмат</v>
          </cell>
          <cell r="C609" t="str">
            <v>ф/х</v>
          </cell>
          <cell r="D609" t="str">
            <v>Охунбобоев</v>
          </cell>
          <cell r="E609" t="str">
            <v>Зафаробод</v>
          </cell>
          <cell r="F609">
            <v>14700</v>
          </cell>
          <cell r="I609">
            <v>16</v>
          </cell>
        </row>
        <row r="610">
          <cell r="A610">
            <v>295</v>
          </cell>
          <cell r="B610" t="str">
            <v>Таковор</v>
          </cell>
          <cell r="C610" t="str">
            <v>ф/х</v>
          </cell>
          <cell r="D610" t="str">
            <v>Охунбобоев</v>
          </cell>
          <cell r="E610" t="str">
            <v>Зафаробод</v>
          </cell>
          <cell r="F610">
            <v>14000</v>
          </cell>
          <cell r="H610">
            <v>8</v>
          </cell>
        </row>
        <row r="611">
          <cell r="A611">
            <v>296</v>
          </cell>
          <cell r="B611" t="str">
            <v>Таман</v>
          </cell>
          <cell r="C611" t="str">
            <v>ф/х</v>
          </cell>
          <cell r="D611" t="str">
            <v>Охунбобоев</v>
          </cell>
          <cell r="E611" t="str">
            <v>Зафаробод</v>
          </cell>
          <cell r="F611">
            <v>28200</v>
          </cell>
          <cell r="H611">
            <v>9</v>
          </cell>
        </row>
        <row r="612">
          <cell r="A612">
            <v>297</v>
          </cell>
          <cell r="B612" t="str">
            <v>Тараккиёт</v>
          </cell>
          <cell r="C612" t="str">
            <v>ф/х</v>
          </cell>
          <cell r="D612" t="str">
            <v>Охунбобоев</v>
          </cell>
          <cell r="E612" t="str">
            <v>Зафаробод</v>
          </cell>
          <cell r="F612">
            <v>15100</v>
          </cell>
          <cell r="H612">
            <v>10</v>
          </cell>
        </row>
        <row r="613">
          <cell r="A613">
            <v>298</v>
          </cell>
          <cell r="B613" t="str">
            <v>Тилла бобо</v>
          </cell>
          <cell r="C613" t="str">
            <v>ф/х</v>
          </cell>
          <cell r="D613" t="str">
            <v>Охунбобоев</v>
          </cell>
          <cell r="E613" t="str">
            <v>Зафаробод</v>
          </cell>
          <cell r="F613">
            <v>50000</v>
          </cell>
          <cell r="H613">
            <v>8</v>
          </cell>
        </row>
        <row r="614">
          <cell r="A614">
            <v>299</v>
          </cell>
          <cell r="B614" t="str">
            <v>Тинчлик</v>
          </cell>
          <cell r="C614" t="str">
            <v>ф/х</v>
          </cell>
          <cell r="D614" t="str">
            <v>Охунбобоев</v>
          </cell>
          <cell r="E614" t="str">
            <v>Зафаробод</v>
          </cell>
          <cell r="F614">
            <v>82000</v>
          </cell>
          <cell r="H614">
            <v>10</v>
          </cell>
        </row>
        <row r="615">
          <cell r="A615">
            <v>300</v>
          </cell>
          <cell r="B615" t="str">
            <v>Туркистон</v>
          </cell>
          <cell r="C615" t="str">
            <v>ф/х</v>
          </cell>
          <cell r="D615" t="str">
            <v>Охунбобоев</v>
          </cell>
          <cell r="E615" t="str">
            <v>Зафаробод</v>
          </cell>
          <cell r="F615">
            <v>21000</v>
          </cell>
          <cell r="H615">
            <v>10</v>
          </cell>
        </row>
        <row r="616">
          <cell r="A616">
            <v>301</v>
          </cell>
          <cell r="B616" t="str">
            <v>Узбекистон-1</v>
          </cell>
          <cell r="C616" t="str">
            <v>ф/х</v>
          </cell>
          <cell r="D616" t="str">
            <v>Охунбобоев</v>
          </cell>
          <cell r="E616" t="str">
            <v>Зафаробод</v>
          </cell>
          <cell r="F616">
            <v>34700</v>
          </cell>
          <cell r="H616">
            <v>10</v>
          </cell>
        </row>
        <row r="617">
          <cell r="A617">
            <v>302</v>
          </cell>
          <cell r="B617" t="str">
            <v>Узокбой ота</v>
          </cell>
          <cell r="C617" t="str">
            <v>ф/х</v>
          </cell>
          <cell r="D617" t="str">
            <v>Охунбобоев</v>
          </cell>
          <cell r="E617" t="str">
            <v>Зафаробод</v>
          </cell>
          <cell r="F617">
            <v>52500</v>
          </cell>
          <cell r="I617">
            <v>16</v>
          </cell>
        </row>
        <row r="618">
          <cell r="A618">
            <v>303</v>
          </cell>
          <cell r="B618" t="str">
            <v>Уктам-Наби</v>
          </cell>
          <cell r="C618" t="str">
            <v>ф/х</v>
          </cell>
          <cell r="D618" t="str">
            <v>Охунбобоев</v>
          </cell>
          <cell r="E618" t="str">
            <v>Зафаробод</v>
          </cell>
          <cell r="F618">
            <v>19400</v>
          </cell>
          <cell r="I618">
            <v>17</v>
          </cell>
        </row>
        <row r="619">
          <cell r="A619">
            <v>304</v>
          </cell>
          <cell r="B619" t="str">
            <v>Улугбек-СД</v>
          </cell>
          <cell r="C619" t="str">
            <v>ф/х</v>
          </cell>
          <cell r="D619" t="str">
            <v>Охунбобоев</v>
          </cell>
          <cell r="E619" t="str">
            <v>Зафаробод</v>
          </cell>
          <cell r="F619">
            <v>33000</v>
          </cell>
          <cell r="I619">
            <v>17</v>
          </cell>
        </row>
        <row r="620">
          <cell r="A620">
            <v>305</v>
          </cell>
          <cell r="B620" t="str">
            <v>Умид</v>
          </cell>
          <cell r="C620" t="str">
            <v>ф/х</v>
          </cell>
          <cell r="D620" t="str">
            <v>Охунбобоев</v>
          </cell>
          <cell r="E620" t="str">
            <v>Зафаробод</v>
          </cell>
          <cell r="F620">
            <v>24700</v>
          </cell>
          <cell r="I620">
            <v>16</v>
          </cell>
        </row>
        <row r="621">
          <cell r="A621">
            <v>306</v>
          </cell>
          <cell r="B621" t="str">
            <v>Уммат ота</v>
          </cell>
          <cell r="C621" t="str">
            <v>ф/х</v>
          </cell>
          <cell r="D621" t="str">
            <v>Охунбобоев</v>
          </cell>
          <cell r="E621" t="str">
            <v>Зафаробод</v>
          </cell>
          <cell r="F621">
            <v>25500</v>
          </cell>
          <cell r="I621">
            <v>19</v>
          </cell>
        </row>
        <row r="622">
          <cell r="A622">
            <v>307</v>
          </cell>
          <cell r="B622" t="str">
            <v>Умурзоккул</v>
          </cell>
          <cell r="C622" t="str">
            <v>ф/х</v>
          </cell>
          <cell r="D622" t="str">
            <v>Охунбобоев</v>
          </cell>
          <cell r="E622" t="str">
            <v>Зафаробод</v>
          </cell>
          <cell r="F622">
            <v>27400</v>
          </cell>
          <cell r="I622">
            <v>19</v>
          </cell>
        </row>
        <row r="623">
          <cell r="A623">
            <v>308</v>
          </cell>
          <cell r="B623" t="str">
            <v>Урда тош</v>
          </cell>
          <cell r="C623" t="str">
            <v>ф/х</v>
          </cell>
          <cell r="D623" t="str">
            <v>Охунбобоев</v>
          </cell>
          <cell r="E623" t="str">
            <v>Зафаробод</v>
          </cell>
          <cell r="F623">
            <v>11300</v>
          </cell>
          <cell r="I623">
            <v>17</v>
          </cell>
        </row>
        <row r="624">
          <cell r="A624">
            <v>309</v>
          </cell>
          <cell r="B624" t="str">
            <v>Усмат</v>
          </cell>
          <cell r="C624" t="str">
            <v>ф/х</v>
          </cell>
          <cell r="D624" t="str">
            <v>Охунбобоев</v>
          </cell>
          <cell r="E624" t="str">
            <v>Зафаробод</v>
          </cell>
          <cell r="F624">
            <v>25700</v>
          </cell>
          <cell r="H624">
            <v>14</v>
          </cell>
        </row>
        <row r="625">
          <cell r="A625">
            <v>310</v>
          </cell>
          <cell r="B625" t="str">
            <v>Учма</v>
          </cell>
          <cell r="C625" t="str">
            <v>ф/х</v>
          </cell>
          <cell r="D625" t="str">
            <v>Охунбобоев</v>
          </cell>
          <cell r="E625" t="str">
            <v>Зафаробод</v>
          </cell>
          <cell r="F625">
            <v>38700</v>
          </cell>
          <cell r="H625">
            <v>14</v>
          </cell>
        </row>
        <row r="626">
          <cell r="A626">
            <v>311</v>
          </cell>
          <cell r="B626" t="str">
            <v>Фазлиддин</v>
          </cell>
          <cell r="C626" t="str">
            <v>ф/х</v>
          </cell>
          <cell r="D626" t="str">
            <v>Охунбобоев</v>
          </cell>
          <cell r="E626" t="str">
            <v>Зафаробод</v>
          </cell>
          <cell r="F626">
            <v>20800</v>
          </cell>
          <cell r="I626">
            <v>19</v>
          </cell>
        </row>
        <row r="627">
          <cell r="A627">
            <v>312</v>
          </cell>
          <cell r="B627" t="str">
            <v>Файз КТХФ</v>
          </cell>
          <cell r="C627" t="str">
            <v>ф/х</v>
          </cell>
          <cell r="D627" t="str">
            <v>Охунбобоев</v>
          </cell>
          <cell r="E627" t="str">
            <v>Зафаробод</v>
          </cell>
          <cell r="F627">
            <v>44700</v>
          </cell>
          <cell r="H627">
            <v>10</v>
          </cell>
        </row>
        <row r="628">
          <cell r="A628">
            <v>313</v>
          </cell>
          <cell r="B628" t="str">
            <v>Факт</v>
          </cell>
          <cell r="C628" t="str">
            <v>ф/х</v>
          </cell>
          <cell r="D628" t="str">
            <v>Охунбобоев</v>
          </cell>
          <cell r="E628" t="str">
            <v>Зафаробод</v>
          </cell>
          <cell r="F628">
            <v>32400</v>
          </cell>
          <cell r="I628">
            <v>18</v>
          </cell>
        </row>
        <row r="629">
          <cell r="A629">
            <v>314</v>
          </cell>
          <cell r="B629" t="str">
            <v>Феруз-Биби</v>
          </cell>
          <cell r="C629" t="str">
            <v>ф/х</v>
          </cell>
          <cell r="D629" t="str">
            <v>Охунбобоев</v>
          </cell>
          <cell r="E629" t="str">
            <v>Зафаробод</v>
          </cell>
          <cell r="F629">
            <v>51900</v>
          </cell>
          <cell r="I629">
            <v>10</v>
          </cell>
        </row>
        <row r="630">
          <cell r="A630">
            <v>315</v>
          </cell>
          <cell r="B630" t="str">
            <v>Фориш йуллари</v>
          </cell>
          <cell r="C630" t="str">
            <v>ф/х</v>
          </cell>
          <cell r="D630" t="str">
            <v>Охунбобоев</v>
          </cell>
          <cell r="E630" t="str">
            <v>Зафаробод</v>
          </cell>
          <cell r="F630">
            <v>49900</v>
          </cell>
          <cell r="I630">
            <v>17</v>
          </cell>
        </row>
        <row r="631">
          <cell r="A631">
            <v>316</v>
          </cell>
          <cell r="B631" t="str">
            <v>Фунун</v>
          </cell>
          <cell r="C631" t="str">
            <v>ф/х</v>
          </cell>
          <cell r="D631" t="str">
            <v>Охунбобоев</v>
          </cell>
          <cell r="E631" t="str">
            <v>Зафаробод</v>
          </cell>
          <cell r="F631">
            <v>41700</v>
          </cell>
          <cell r="H631">
            <v>10</v>
          </cell>
        </row>
        <row r="632">
          <cell r="A632">
            <v>317</v>
          </cell>
          <cell r="B632" t="str">
            <v>Хадича</v>
          </cell>
          <cell r="C632" t="str">
            <v>ф/х</v>
          </cell>
          <cell r="D632" t="str">
            <v>Охунбобоев</v>
          </cell>
          <cell r="E632" t="str">
            <v>Зафаробод</v>
          </cell>
          <cell r="F632">
            <v>40000</v>
          </cell>
          <cell r="I632">
            <v>18</v>
          </cell>
        </row>
        <row r="633">
          <cell r="A633">
            <v>318</v>
          </cell>
          <cell r="B633" t="str">
            <v>Хайдар ота</v>
          </cell>
          <cell r="C633" t="str">
            <v>ф/х</v>
          </cell>
          <cell r="D633" t="str">
            <v>Охунбобоев</v>
          </cell>
          <cell r="E633" t="str">
            <v>Зафаробод</v>
          </cell>
          <cell r="F633">
            <v>37800</v>
          </cell>
          <cell r="H633">
            <v>8</v>
          </cell>
        </row>
        <row r="634">
          <cell r="A634">
            <v>319</v>
          </cell>
          <cell r="B634" t="str">
            <v>Хамдустлик-12</v>
          </cell>
          <cell r="C634" t="str">
            <v>ф/х</v>
          </cell>
          <cell r="D634" t="str">
            <v>Охунбобоев</v>
          </cell>
          <cell r="E634" t="str">
            <v>Зафаробод</v>
          </cell>
          <cell r="F634">
            <v>54500</v>
          </cell>
          <cell r="I634">
            <v>18</v>
          </cell>
        </row>
        <row r="635">
          <cell r="A635">
            <v>320</v>
          </cell>
          <cell r="B635" t="str">
            <v>Хамдустлик-15</v>
          </cell>
          <cell r="C635" t="str">
            <v>ф/х</v>
          </cell>
          <cell r="D635" t="str">
            <v>Охунбобоев</v>
          </cell>
          <cell r="E635" t="str">
            <v>Зафаробод</v>
          </cell>
          <cell r="F635">
            <v>72000</v>
          </cell>
          <cell r="H635">
            <v>10</v>
          </cell>
        </row>
        <row r="636">
          <cell r="A636">
            <v>321</v>
          </cell>
          <cell r="B636" t="str">
            <v>Хамдустлик-2</v>
          </cell>
          <cell r="C636" t="str">
            <v>ф/х</v>
          </cell>
          <cell r="D636" t="str">
            <v>Охунбобоев</v>
          </cell>
          <cell r="E636" t="str">
            <v>Зафаробод</v>
          </cell>
          <cell r="F636">
            <v>25800</v>
          </cell>
          <cell r="H636">
            <v>10</v>
          </cell>
        </row>
        <row r="637">
          <cell r="A637">
            <v>322</v>
          </cell>
          <cell r="B637" t="str">
            <v>Хамдустлик-20</v>
          </cell>
          <cell r="C637" t="str">
            <v>ф/х</v>
          </cell>
          <cell r="D637" t="str">
            <v>Охунбобоев</v>
          </cell>
          <cell r="E637" t="str">
            <v>Зафаробод</v>
          </cell>
          <cell r="F637">
            <v>26400</v>
          </cell>
          <cell r="H637">
            <v>10</v>
          </cell>
        </row>
        <row r="638">
          <cell r="A638">
            <v>323</v>
          </cell>
          <cell r="B638" t="str">
            <v>Хамдустлик-22</v>
          </cell>
          <cell r="C638" t="str">
            <v>ф/х</v>
          </cell>
          <cell r="D638" t="str">
            <v>Охунбобоев</v>
          </cell>
          <cell r="E638" t="str">
            <v>Зафаробод</v>
          </cell>
          <cell r="F638">
            <v>27600</v>
          </cell>
          <cell r="H638">
            <v>10</v>
          </cell>
        </row>
        <row r="639">
          <cell r="A639">
            <v>324</v>
          </cell>
          <cell r="B639" t="str">
            <v>Хамдустлик-3</v>
          </cell>
          <cell r="C639" t="str">
            <v>ф/х</v>
          </cell>
          <cell r="D639" t="str">
            <v>Охунбобоев</v>
          </cell>
          <cell r="E639" t="str">
            <v>Зафаробод</v>
          </cell>
          <cell r="F639">
            <v>26900</v>
          </cell>
          <cell r="H639">
            <v>10</v>
          </cell>
        </row>
        <row r="640">
          <cell r="A640">
            <v>325</v>
          </cell>
          <cell r="B640" t="str">
            <v>Хамдустлик-4</v>
          </cell>
          <cell r="C640" t="str">
            <v>ф/х</v>
          </cell>
          <cell r="D640" t="str">
            <v>Охунбобоев</v>
          </cell>
          <cell r="E640" t="str">
            <v>Зафаробод</v>
          </cell>
          <cell r="F640">
            <v>41000</v>
          </cell>
          <cell r="H640">
            <v>10</v>
          </cell>
        </row>
        <row r="641">
          <cell r="A641">
            <v>326</v>
          </cell>
          <cell r="B641" t="str">
            <v>Ханжар бобо</v>
          </cell>
          <cell r="C641" t="str">
            <v>ф/х</v>
          </cell>
          <cell r="D641" t="str">
            <v>Охунбобоев</v>
          </cell>
          <cell r="E641" t="str">
            <v>Зафаробод</v>
          </cell>
          <cell r="F641">
            <v>35200</v>
          </cell>
          <cell r="H641">
            <v>10</v>
          </cell>
        </row>
        <row r="642">
          <cell r="A642">
            <v>327</v>
          </cell>
          <cell r="B642" t="str">
            <v>Хасан-1</v>
          </cell>
          <cell r="C642" t="str">
            <v>ф/х</v>
          </cell>
          <cell r="D642" t="str">
            <v>Охунбобоев</v>
          </cell>
          <cell r="E642" t="str">
            <v>Зафаробод</v>
          </cell>
          <cell r="F642">
            <v>57600</v>
          </cell>
          <cell r="H642">
            <v>10</v>
          </cell>
        </row>
        <row r="643">
          <cell r="A643">
            <v>328</v>
          </cell>
          <cell r="B643" t="str">
            <v>Хожи Раббим</v>
          </cell>
          <cell r="C643" t="str">
            <v>ф/х</v>
          </cell>
          <cell r="D643" t="str">
            <v>Охунбобоев</v>
          </cell>
          <cell r="E643" t="str">
            <v>Зафаробод</v>
          </cell>
          <cell r="F643">
            <v>34000</v>
          </cell>
          <cell r="H643">
            <v>10</v>
          </cell>
        </row>
        <row r="644">
          <cell r="A644">
            <v>329</v>
          </cell>
          <cell r="B644" t="str">
            <v>Холис</v>
          </cell>
          <cell r="C644" t="str">
            <v>ф/х</v>
          </cell>
          <cell r="D644" t="str">
            <v>Охунбобоев</v>
          </cell>
          <cell r="E644" t="str">
            <v>Зафаробод</v>
          </cell>
          <cell r="F644">
            <v>22000</v>
          </cell>
          <cell r="I644">
            <v>17</v>
          </cell>
        </row>
        <row r="645">
          <cell r="A645">
            <v>330</v>
          </cell>
          <cell r="B645" t="str">
            <v>Холмон Сардор</v>
          </cell>
          <cell r="C645" t="str">
            <v>ф/х</v>
          </cell>
          <cell r="D645" t="str">
            <v>Охунбобоев</v>
          </cell>
          <cell r="E645" t="str">
            <v>Зафаробод</v>
          </cell>
          <cell r="F645">
            <v>81000</v>
          </cell>
          <cell r="H645">
            <v>9</v>
          </cell>
        </row>
        <row r="646">
          <cell r="A646">
            <v>331</v>
          </cell>
          <cell r="B646" t="str">
            <v>Холмурод ота</v>
          </cell>
          <cell r="C646" t="str">
            <v>ф/х</v>
          </cell>
          <cell r="D646" t="str">
            <v>Охунбобоев</v>
          </cell>
          <cell r="E646" t="str">
            <v>Зафаробод</v>
          </cell>
          <cell r="F646">
            <v>41700</v>
          </cell>
          <cell r="H646">
            <v>9</v>
          </cell>
        </row>
        <row r="647">
          <cell r="A647">
            <v>332</v>
          </cell>
          <cell r="B647" t="str">
            <v>Хумо</v>
          </cell>
          <cell r="C647" t="str">
            <v>ф/х</v>
          </cell>
          <cell r="D647" t="str">
            <v>Охунбобоев</v>
          </cell>
          <cell r="E647" t="str">
            <v>Зафаробод</v>
          </cell>
          <cell r="F647">
            <v>122100</v>
          </cell>
          <cell r="I647">
            <v>17</v>
          </cell>
        </row>
        <row r="648">
          <cell r="A648">
            <v>333</v>
          </cell>
          <cell r="B648" t="str">
            <v>Хуроп</v>
          </cell>
          <cell r="C648" t="str">
            <v>ф/х</v>
          </cell>
          <cell r="D648" t="str">
            <v>Охунбобоев</v>
          </cell>
          <cell r="E648" t="str">
            <v>Зафаробод</v>
          </cell>
          <cell r="F648">
            <v>16400</v>
          </cell>
          <cell r="H648">
            <v>10</v>
          </cell>
        </row>
        <row r="649">
          <cell r="A649">
            <v>334</v>
          </cell>
          <cell r="B649" t="str">
            <v>Хуршид</v>
          </cell>
          <cell r="C649" t="str">
            <v>ф/х</v>
          </cell>
          <cell r="D649" t="str">
            <v>Охунбобоев</v>
          </cell>
          <cell r="E649" t="str">
            <v>Зафаробод</v>
          </cell>
          <cell r="F649">
            <v>46000</v>
          </cell>
          <cell r="I649">
            <v>12</v>
          </cell>
        </row>
        <row r="650">
          <cell r="A650">
            <v>335</v>
          </cell>
          <cell r="B650" t="str">
            <v>Чаманно</v>
          </cell>
          <cell r="C650" t="str">
            <v>ф/х</v>
          </cell>
          <cell r="D650" t="str">
            <v>Охунбобоев</v>
          </cell>
          <cell r="E650" t="str">
            <v>Зафаробод</v>
          </cell>
          <cell r="F650">
            <v>75600</v>
          </cell>
          <cell r="I650">
            <v>19</v>
          </cell>
        </row>
        <row r="651">
          <cell r="A651">
            <v>336</v>
          </cell>
          <cell r="B651" t="str">
            <v>Чарос</v>
          </cell>
          <cell r="C651" t="str">
            <v>ф/х</v>
          </cell>
          <cell r="D651" t="str">
            <v>Охунбобоев</v>
          </cell>
          <cell r="E651" t="str">
            <v>Зафаробод</v>
          </cell>
          <cell r="F651">
            <v>32100</v>
          </cell>
          <cell r="I651">
            <v>17</v>
          </cell>
        </row>
        <row r="652">
          <cell r="A652">
            <v>337</v>
          </cell>
          <cell r="B652" t="str">
            <v>Чарх</v>
          </cell>
          <cell r="C652" t="str">
            <v>ф/х</v>
          </cell>
          <cell r="D652" t="str">
            <v>Охунбобоев</v>
          </cell>
          <cell r="E652" t="str">
            <v>Зафаробод</v>
          </cell>
          <cell r="F652">
            <v>15600</v>
          </cell>
          <cell r="I652">
            <v>17</v>
          </cell>
        </row>
        <row r="653">
          <cell r="A653">
            <v>338</v>
          </cell>
          <cell r="B653" t="str">
            <v>Шарк</v>
          </cell>
          <cell r="C653" t="str">
            <v>ф/х</v>
          </cell>
          <cell r="D653" t="str">
            <v>Охунбобоев</v>
          </cell>
          <cell r="E653" t="str">
            <v>Зафаробод</v>
          </cell>
          <cell r="F653">
            <v>44600</v>
          </cell>
          <cell r="I653">
            <v>18</v>
          </cell>
        </row>
        <row r="654">
          <cell r="A654">
            <v>339</v>
          </cell>
          <cell r="B654" t="str">
            <v>Шарофнур</v>
          </cell>
          <cell r="C654" t="str">
            <v>ф/х</v>
          </cell>
          <cell r="D654" t="str">
            <v>Охунбобоев</v>
          </cell>
          <cell r="E654" t="str">
            <v>Зафаробод</v>
          </cell>
          <cell r="F654">
            <v>22500</v>
          </cell>
          <cell r="I654">
            <v>17</v>
          </cell>
        </row>
        <row r="655">
          <cell r="A655">
            <v>340</v>
          </cell>
          <cell r="B655" t="str">
            <v>Шахло-Муборак</v>
          </cell>
          <cell r="C655" t="str">
            <v>ф/х</v>
          </cell>
          <cell r="D655" t="str">
            <v>Охунбобоев</v>
          </cell>
          <cell r="E655" t="str">
            <v>Зафаробод</v>
          </cell>
          <cell r="F655">
            <v>18900</v>
          </cell>
          <cell r="H655">
            <v>10</v>
          </cell>
        </row>
        <row r="656">
          <cell r="A656">
            <v>341</v>
          </cell>
          <cell r="B656" t="str">
            <v>Ширин</v>
          </cell>
          <cell r="C656" t="str">
            <v>ф/х</v>
          </cell>
          <cell r="D656" t="str">
            <v>Охунбобоев</v>
          </cell>
          <cell r="E656" t="str">
            <v>Зафаробод</v>
          </cell>
          <cell r="F656">
            <v>64500</v>
          </cell>
          <cell r="I656">
            <v>17</v>
          </cell>
        </row>
        <row r="657">
          <cell r="A657">
            <v>342</v>
          </cell>
          <cell r="B657" t="str">
            <v>Шоди Султон</v>
          </cell>
          <cell r="C657" t="str">
            <v>ф/х</v>
          </cell>
          <cell r="D657" t="str">
            <v>Охунбобоев</v>
          </cell>
          <cell r="E657" t="str">
            <v>Зафаробод</v>
          </cell>
          <cell r="F657">
            <v>33200</v>
          </cell>
          <cell r="I657">
            <v>19</v>
          </cell>
        </row>
        <row r="658">
          <cell r="A658">
            <v>343</v>
          </cell>
          <cell r="B658" t="str">
            <v>Шокир-Умид</v>
          </cell>
          <cell r="C658" t="str">
            <v>ф/х</v>
          </cell>
          <cell r="D658" t="str">
            <v>Охунбобоев</v>
          </cell>
          <cell r="E658" t="str">
            <v>Зафаробод</v>
          </cell>
          <cell r="F658">
            <v>25600</v>
          </cell>
          <cell r="H658">
            <v>10</v>
          </cell>
        </row>
        <row r="659">
          <cell r="A659">
            <v>344</v>
          </cell>
          <cell r="B659" t="str">
            <v>Шохрух-1</v>
          </cell>
          <cell r="C659" t="str">
            <v>ф/х</v>
          </cell>
          <cell r="D659" t="str">
            <v>Охунбобоев</v>
          </cell>
          <cell r="E659" t="str">
            <v>Зафаробод</v>
          </cell>
          <cell r="F659">
            <v>81300</v>
          </cell>
          <cell r="I659">
            <v>17</v>
          </cell>
        </row>
        <row r="660">
          <cell r="A660">
            <v>345</v>
          </cell>
          <cell r="B660" t="str">
            <v>Шухрат-Рахмон ота</v>
          </cell>
          <cell r="C660" t="str">
            <v>ф/х</v>
          </cell>
          <cell r="D660" t="str">
            <v>Охунбобоев</v>
          </cell>
          <cell r="E660" t="str">
            <v>Зафаробод</v>
          </cell>
          <cell r="F660">
            <v>13900</v>
          </cell>
          <cell r="I660">
            <v>12</v>
          </cell>
        </row>
        <row r="661">
          <cell r="A661">
            <v>346</v>
          </cell>
          <cell r="B661" t="str">
            <v>Эгамкул</v>
          </cell>
          <cell r="C661" t="str">
            <v>ф/х</v>
          </cell>
          <cell r="D661" t="str">
            <v>Охунбобоев</v>
          </cell>
          <cell r="E661" t="str">
            <v>Зафаробод</v>
          </cell>
          <cell r="F661">
            <v>60000</v>
          </cell>
          <cell r="H661">
            <v>12</v>
          </cell>
        </row>
        <row r="662">
          <cell r="A662">
            <v>347</v>
          </cell>
          <cell r="B662" t="str">
            <v>Эликул</v>
          </cell>
          <cell r="C662" t="str">
            <v>ф/х</v>
          </cell>
          <cell r="D662" t="str">
            <v>Охунбобоев</v>
          </cell>
          <cell r="E662" t="str">
            <v>Зафаробод</v>
          </cell>
          <cell r="F662">
            <v>17600</v>
          </cell>
          <cell r="H662">
            <v>10</v>
          </cell>
        </row>
        <row r="663">
          <cell r="A663">
            <v>348</v>
          </cell>
          <cell r="B663" t="str">
            <v>Элимбой ота</v>
          </cell>
          <cell r="C663" t="str">
            <v>ф/х</v>
          </cell>
          <cell r="D663" t="str">
            <v>Охунбобоев</v>
          </cell>
          <cell r="E663" t="str">
            <v>Зафаробод</v>
          </cell>
          <cell r="F663">
            <v>32000</v>
          </cell>
          <cell r="H663">
            <v>8</v>
          </cell>
        </row>
        <row r="664">
          <cell r="A664">
            <v>349</v>
          </cell>
          <cell r="B664" t="str">
            <v>Эсоншох</v>
          </cell>
          <cell r="C664" t="str">
            <v>ф/х</v>
          </cell>
          <cell r="D664" t="str">
            <v>Охунбобоев</v>
          </cell>
          <cell r="E664" t="str">
            <v>Зафаробод</v>
          </cell>
          <cell r="F664">
            <v>29700</v>
          </cell>
          <cell r="H664">
            <v>10</v>
          </cell>
        </row>
        <row r="665">
          <cell r="A665">
            <v>350</v>
          </cell>
          <cell r="B665" t="str">
            <v>Юнус бобо</v>
          </cell>
          <cell r="C665" t="str">
            <v>ф/х</v>
          </cell>
          <cell r="D665" t="str">
            <v>Охунбобоев</v>
          </cell>
          <cell r="E665" t="str">
            <v>Зафаробод</v>
          </cell>
          <cell r="F665">
            <v>21500</v>
          </cell>
          <cell r="H665">
            <v>9</v>
          </cell>
        </row>
        <row r="666">
          <cell r="A666">
            <v>247</v>
          </cell>
          <cell r="B666" t="str">
            <v>Носир</v>
          </cell>
          <cell r="C666" t="str">
            <v>б/т</v>
          </cell>
          <cell r="D666" t="str">
            <v>Охунбобоев</v>
          </cell>
          <cell r="E666" t="str">
            <v>Зафаробод</v>
          </cell>
          <cell r="F666">
            <v>88800</v>
          </cell>
          <cell r="I666">
            <v>17</v>
          </cell>
        </row>
        <row r="667">
          <cell r="A667">
            <v>255</v>
          </cell>
          <cell r="B667" t="str">
            <v xml:space="preserve">Олкортепа </v>
          </cell>
          <cell r="C667" t="str">
            <v>б/т</v>
          </cell>
          <cell r="D667" t="str">
            <v>Охунбобоев</v>
          </cell>
          <cell r="E667" t="str">
            <v>Зафаробод</v>
          </cell>
          <cell r="F667">
            <v>22000</v>
          </cell>
          <cell r="H667">
            <v>10</v>
          </cell>
        </row>
        <row r="668">
          <cell r="A668">
            <v>118</v>
          </cell>
          <cell r="B668" t="str">
            <v>Абдуназар</v>
          </cell>
          <cell r="C668" t="str">
            <v>ф/х</v>
          </cell>
          <cell r="D668" t="str">
            <v>Мустакиллик</v>
          </cell>
          <cell r="E668" t="str">
            <v>Зафаробод</v>
          </cell>
          <cell r="F668">
            <v>27900</v>
          </cell>
          <cell r="H668">
            <v>19</v>
          </cell>
        </row>
        <row r="669">
          <cell r="A669">
            <v>119</v>
          </cell>
          <cell r="B669" t="str">
            <v>Абдухолик угли-Абдукодир</v>
          </cell>
          <cell r="C669" t="str">
            <v>ф/х</v>
          </cell>
          <cell r="D669" t="str">
            <v>Мустакиллик</v>
          </cell>
          <cell r="E669" t="str">
            <v>Зафаробод</v>
          </cell>
          <cell r="F669">
            <v>11900</v>
          </cell>
          <cell r="H669">
            <v>6</v>
          </cell>
        </row>
        <row r="670">
          <cell r="A670">
            <v>120</v>
          </cell>
          <cell r="B670" t="str">
            <v>Азизбек-Элчин</v>
          </cell>
          <cell r="C670" t="str">
            <v>ф/х</v>
          </cell>
          <cell r="D670" t="str">
            <v>Мустакиллик</v>
          </cell>
          <cell r="E670" t="str">
            <v>Зафаробод</v>
          </cell>
          <cell r="F670">
            <v>104100</v>
          </cell>
          <cell r="H670">
            <v>8</v>
          </cell>
        </row>
        <row r="671">
          <cell r="A671">
            <v>121</v>
          </cell>
          <cell r="B671" t="str">
            <v>Ахмат ота</v>
          </cell>
          <cell r="C671" t="str">
            <v>ф/х</v>
          </cell>
          <cell r="D671" t="str">
            <v>Мустакиллик</v>
          </cell>
          <cell r="E671" t="str">
            <v>Зафаробод</v>
          </cell>
          <cell r="F671">
            <v>24600</v>
          </cell>
          <cell r="H671">
            <v>10</v>
          </cell>
        </row>
        <row r="672">
          <cell r="A672">
            <v>122</v>
          </cell>
          <cell r="B672" t="str">
            <v>Ахматхон ота</v>
          </cell>
          <cell r="C672" t="str">
            <v>ф/х</v>
          </cell>
          <cell r="D672" t="str">
            <v>Мустакиллик</v>
          </cell>
          <cell r="E672" t="str">
            <v>Зафаробод</v>
          </cell>
          <cell r="F672">
            <v>15800</v>
          </cell>
          <cell r="H672">
            <v>11</v>
          </cell>
        </row>
        <row r="673">
          <cell r="A673">
            <v>123</v>
          </cell>
          <cell r="B673" t="str">
            <v>Баланд осмон юлдузи</v>
          </cell>
          <cell r="C673" t="str">
            <v>ф/х</v>
          </cell>
          <cell r="D673" t="str">
            <v>Мустакиллик</v>
          </cell>
          <cell r="E673" t="str">
            <v>Зафаробод</v>
          </cell>
          <cell r="F673">
            <v>47900</v>
          </cell>
          <cell r="H673">
            <v>11</v>
          </cell>
        </row>
        <row r="674">
          <cell r="A674">
            <v>124</v>
          </cell>
          <cell r="B674" t="str">
            <v>Бегона-Бахор</v>
          </cell>
          <cell r="C674" t="str">
            <v>ф/х</v>
          </cell>
          <cell r="D674" t="str">
            <v>Мустакиллик</v>
          </cell>
          <cell r="E674" t="str">
            <v>Зафаробод</v>
          </cell>
          <cell r="F674">
            <v>4900</v>
          </cell>
          <cell r="H674">
            <v>14</v>
          </cell>
        </row>
        <row r="675">
          <cell r="A675">
            <v>125</v>
          </cell>
          <cell r="B675" t="str">
            <v>Бобожон-Эргаш  ота</v>
          </cell>
          <cell r="C675" t="str">
            <v>ф/х</v>
          </cell>
          <cell r="D675" t="str">
            <v>Мустакиллик</v>
          </cell>
          <cell r="E675" t="str">
            <v>Зафаробод</v>
          </cell>
          <cell r="F675">
            <v>25000</v>
          </cell>
          <cell r="H675">
            <v>12</v>
          </cell>
        </row>
        <row r="676">
          <cell r="A676">
            <v>126</v>
          </cell>
          <cell r="B676" t="str">
            <v>Бобокул ота</v>
          </cell>
          <cell r="C676" t="str">
            <v>ф/х</v>
          </cell>
          <cell r="D676" t="str">
            <v>Мустакиллик</v>
          </cell>
          <cell r="E676" t="str">
            <v>Зафаробод</v>
          </cell>
          <cell r="F676">
            <v>17000</v>
          </cell>
          <cell r="H676">
            <v>8</v>
          </cell>
        </row>
        <row r="677">
          <cell r="A677">
            <v>127</v>
          </cell>
          <cell r="B677" t="str">
            <v>Бузутлон ота</v>
          </cell>
          <cell r="C677" t="str">
            <v>ф/х</v>
          </cell>
          <cell r="D677" t="str">
            <v>Мустакиллик</v>
          </cell>
          <cell r="E677" t="str">
            <v>Зафаробод</v>
          </cell>
          <cell r="F677">
            <v>30300</v>
          </cell>
          <cell r="H677">
            <v>9</v>
          </cell>
        </row>
        <row r="678">
          <cell r="A678">
            <v>128</v>
          </cell>
          <cell r="B678" t="str">
            <v>Гулбадан-Дулона</v>
          </cell>
          <cell r="C678" t="str">
            <v>ф/х</v>
          </cell>
          <cell r="D678" t="str">
            <v>Мустакиллик</v>
          </cell>
          <cell r="E678" t="str">
            <v>Зафаробод</v>
          </cell>
          <cell r="F678">
            <v>11900</v>
          </cell>
          <cell r="H678">
            <v>9</v>
          </cell>
        </row>
        <row r="679">
          <cell r="A679">
            <v>129</v>
          </cell>
          <cell r="B679" t="str">
            <v>Жайхун-Олис</v>
          </cell>
          <cell r="C679" t="str">
            <v>ф/х</v>
          </cell>
          <cell r="D679" t="str">
            <v>Мустакиллик</v>
          </cell>
          <cell r="E679" t="str">
            <v>Зафаробод</v>
          </cell>
          <cell r="F679">
            <v>21600</v>
          </cell>
          <cell r="H679">
            <v>8</v>
          </cell>
        </row>
        <row r="680">
          <cell r="A680">
            <v>130</v>
          </cell>
          <cell r="B680" t="str">
            <v>Жигарбанд</v>
          </cell>
          <cell r="C680" t="str">
            <v>ф/х</v>
          </cell>
          <cell r="D680" t="str">
            <v>Мустакиллик</v>
          </cell>
          <cell r="E680" t="str">
            <v>Зафаробод</v>
          </cell>
          <cell r="F680">
            <v>39300</v>
          </cell>
          <cell r="H680">
            <v>9</v>
          </cell>
        </row>
        <row r="681">
          <cell r="A681">
            <v>131</v>
          </cell>
          <cell r="B681" t="str">
            <v>Жонибек-Кувнок</v>
          </cell>
          <cell r="C681" t="str">
            <v>ф/х</v>
          </cell>
          <cell r="D681" t="str">
            <v>Мустакиллик</v>
          </cell>
          <cell r="E681" t="str">
            <v>Зафаробод</v>
          </cell>
          <cell r="F681">
            <v>22600</v>
          </cell>
          <cell r="H681">
            <v>9</v>
          </cell>
        </row>
        <row r="682">
          <cell r="A682">
            <v>132</v>
          </cell>
          <cell r="B682" t="str">
            <v>Завкизода</v>
          </cell>
          <cell r="C682" t="str">
            <v>ф/х</v>
          </cell>
          <cell r="D682" t="str">
            <v>Мустакиллик</v>
          </cell>
          <cell r="E682" t="str">
            <v>Зафаробод</v>
          </cell>
          <cell r="F682">
            <v>5600</v>
          </cell>
          <cell r="H682">
            <v>15</v>
          </cell>
        </row>
        <row r="683">
          <cell r="A683">
            <v>133</v>
          </cell>
          <cell r="B683" t="str">
            <v>Зиеда</v>
          </cell>
          <cell r="C683" t="str">
            <v>ф/х</v>
          </cell>
          <cell r="D683" t="str">
            <v>Мустакиллик</v>
          </cell>
          <cell r="E683" t="str">
            <v>Зафаробод</v>
          </cell>
          <cell r="F683">
            <v>77900</v>
          </cell>
          <cell r="H683">
            <v>10</v>
          </cell>
        </row>
        <row r="684">
          <cell r="A684">
            <v>134</v>
          </cell>
          <cell r="B684" t="str">
            <v>Кулимахиён</v>
          </cell>
          <cell r="C684" t="str">
            <v>ф/х</v>
          </cell>
          <cell r="D684" t="str">
            <v>Мустакиллик</v>
          </cell>
          <cell r="E684" t="str">
            <v>Зафаробод</v>
          </cell>
          <cell r="F684">
            <v>6000</v>
          </cell>
          <cell r="H684">
            <v>12</v>
          </cell>
        </row>
        <row r="685">
          <cell r="A685">
            <v>135</v>
          </cell>
          <cell r="B685" t="str">
            <v>Кушробот тусини</v>
          </cell>
          <cell r="C685" t="str">
            <v>ф/х</v>
          </cell>
          <cell r="D685" t="str">
            <v>Мустакиллик</v>
          </cell>
          <cell r="E685" t="str">
            <v>Зафаробод</v>
          </cell>
          <cell r="F685">
            <v>28500</v>
          </cell>
          <cell r="H685">
            <v>10</v>
          </cell>
        </row>
        <row r="686">
          <cell r="A686">
            <v>136</v>
          </cell>
          <cell r="B686" t="str">
            <v>Мардонжон</v>
          </cell>
          <cell r="C686" t="str">
            <v>ф/х</v>
          </cell>
          <cell r="D686" t="str">
            <v>Мустакиллик</v>
          </cell>
          <cell r="E686" t="str">
            <v>Зафаробод</v>
          </cell>
          <cell r="F686">
            <v>20200</v>
          </cell>
          <cell r="H686">
            <v>12</v>
          </cell>
        </row>
        <row r="687">
          <cell r="A687">
            <v>137</v>
          </cell>
          <cell r="B687" t="str">
            <v>Немон</v>
          </cell>
          <cell r="C687" t="str">
            <v>ф/х</v>
          </cell>
          <cell r="D687" t="str">
            <v>Мустакиллик</v>
          </cell>
          <cell r="E687" t="str">
            <v>Зафаробод</v>
          </cell>
          <cell r="F687">
            <v>8100</v>
          </cell>
          <cell r="H687">
            <v>8</v>
          </cell>
        </row>
        <row r="688">
          <cell r="A688">
            <v>138</v>
          </cell>
          <cell r="B688" t="str">
            <v>Огох бул</v>
          </cell>
          <cell r="C688" t="str">
            <v>ф/х</v>
          </cell>
          <cell r="D688" t="str">
            <v>Мустакиллик</v>
          </cell>
          <cell r="E688" t="str">
            <v>Зафаробод</v>
          </cell>
          <cell r="F688">
            <v>5000</v>
          </cell>
          <cell r="H688">
            <v>10</v>
          </cell>
        </row>
        <row r="689">
          <cell r="A689">
            <v>139</v>
          </cell>
          <cell r="B689" t="str">
            <v>Ок чарик</v>
          </cell>
          <cell r="C689" t="str">
            <v>ф/х</v>
          </cell>
          <cell r="D689" t="str">
            <v>Мустакиллик</v>
          </cell>
          <cell r="E689" t="str">
            <v>Зафаробод</v>
          </cell>
          <cell r="F689">
            <v>12600</v>
          </cell>
          <cell r="H689">
            <v>10</v>
          </cell>
        </row>
        <row r="690">
          <cell r="A690">
            <v>140</v>
          </cell>
          <cell r="B690" t="str">
            <v>Очил</v>
          </cell>
          <cell r="C690" t="str">
            <v>ф/х</v>
          </cell>
          <cell r="D690" t="str">
            <v>Мустакиллик</v>
          </cell>
          <cell r="E690" t="str">
            <v>Зафаробод</v>
          </cell>
          <cell r="F690">
            <v>7400</v>
          </cell>
          <cell r="H690">
            <v>10</v>
          </cell>
        </row>
        <row r="691">
          <cell r="A691">
            <v>141</v>
          </cell>
          <cell r="B691" t="str">
            <v>Парашт</v>
          </cell>
          <cell r="C691" t="str">
            <v>ф/х</v>
          </cell>
          <cell r="D691" t="str">
            <v>Мустакиллик</v>
          </cell>
          <cell r="E691" t="str">
            <v>Зафаробод</v>
          </cell>
          <cell r="F691">
            <v>27400</v>
          </cell>
          <cell r="H691">
            <v>8</v>
          </cell>
        </row>
        <row r="692">
          <cell r="A692">
            <v>142</v>
          </cell>
          <cell r="B692" t="str">
            <v>Рустам-Сиёвуш</v>
          </cell>
          <cell r="C692" t="str">
            <v>ф/х</v>
          </cell>
          <cell r="D692" t="str">
            <v>Мустакиллик</v>
          </cell>
          <cell r="E692" t="str">
            <v>Зафаробод</v>
          </cell>
          <cell r="F692">
            <v>26500</v>
          </cell>
          <cell r="H692">
            <v>6</v>
          </cell>
        </row>
        <row r="693">
          <cell r="A693">
            <v>143</v>
          </cell>
          <cell r="B693" t="str">
            <v>Сарвигул-Жахон</v>
          </cell>
          <cell r="C693" t="str">
            <v>ф/х</v>
          </cell>
          <cell r="D693" t="str">
            <v>Мустакиллик</v>
          </cell>
          <cell r="E693" t="str">
            <v>Зафаробод</v>
          </cell>
          <cell r="F693">
            <v>23500</v>
          </cell>
          <cell r="H693">
            <v>14</v>
          </cell>
        </row>
        <row r="694">
          <cell r="A694">
            <v>144</v>
          </cell>
          <cell r="B694" t="str">
            <v>Сегун</v>
          </cell>
          <cell r="C694" t="str">
            <v>ф/х</v>
          </cell>
          <cell r="D694" t="str">
            <v>Мустакиллик</v>
          </cell>
          <cell r="E694" t="str">
            <v>Зафаробод</v>
          </cell>
          <cell r="F694">
            <v>33900</v>
          </cell>
          <cell r="H694">
            <v>8</v>
          </cell>
        </row>
        <row r="695">
          <cell r="A695">
            <v>145</v>
          </cell>
          <cell r="B695" t="str">
            <v>Фарзона</v>
          </cell>
          <cell r="C695" t="str">
            <v>ф/х</v>
          </cell>
          <cell r="D695" t="str">
            <v>Мустакиллик</v>
          </cell>
          <cell r="E695" t="str">
            <v>Зафаробод</v>
          </cell>
          <cell r="F695">
            <v>5400</v>
          </cell>
          <cell r="H695">
            <v>8</v>
          </cell>
        </row>
        <row r="696">
          <cell r="A696">
            <v>146</v>
          </cell>
          <cell r="B696" t="str">
            <v>Фозилмон</v>
          </cell>
          <cell r="C696" t="str">
            <v>ф/х</v>
          </cell>
          <cell r="D696" t="str">
            <v>Мустакиллик</v>
          </cell>
          <cell r="E696" t="str">
            <v>Зафаробод</v>
          </cell>
          <cell r="F696">
            <v>24300</v>
          </cell>
          <cell r="H696">
            <v>10</v>
          </cell>
        </row>
        <row r="697">
          <cell r="A697">
            <v>147</v>
          </cell>
          <cell r="B697" t="str">
            <v>Хайдар Хамза ота</v>
          </cell>
          <cell r="C697" t="str">
            <v>ф/х</v>
          </cell>
          <cell r="D697" t="str">
            <v>Мустакиллик</v>
          </cell>
          <cell r="E697" t="str">
            <v>Зафаробод</v>
          </cell>
          <cell r="F697">
            <v>6000</v>
          </cell>
          <cell r="H697">
            <v>10</v>
          </cell>
        </row>
        <row r="698">
          <cell r="A698">
            <v>148</v>
          </cell>
          <cell r="B698" t="str">
            <v>Хайиткул-Саидкул</v>
          </cell>
          <cell r="C698" t="str">
            <v>ф/х</v>
          </cell>
          <cell r="D698" t="str">
            <v>Мустакиллик</v>
          </cell>
          <cell r="E698" t="str">
            <v>Зафаробод</v>
          </cell>
          <cell r="F698">
            <v>3800</v>
          </cell>
          <cell r="H698">
            <v>4</v>
          </cell>
        </row>
        <row r="699">
          <cell r="A699">
            <v>149</v>
          </cell>
          <cell r="B699" t="str">
            <v>Шоди ота-Шавкат</v>
          </cell>
          <cell r="C699" t="str">
            <v>ф/х</v>
          </cell>
          <cell r="D699" t="str">
            <v>Мустакиллик</v>
          </cell>
          <cell r="E699" t="str">
            <v>Зафаробод</v>
          </cell>
          <cell r="F699">
            <v>12200</v>
          </cell>
          <cell r="H699">
            <v>8</v>
          </cell>
        </row>
        <row r="700">
          <cell r="A700">
            <v>150</v>
          </cell>
          <cell r="B700" t="str">
            <v>Эшмурод бобо</v>
          </cell>
          <cell r="C700" t="str">
            <v>ф/х</v>
          </cell>
          <cell r="D700" t="str">
            <v>Мустакиллик</v>
          </cell>
          <cell r="E700" t="str">
            <v>Зафаробод</v>
          </cell>
          <cell r="F700">
            <v>14400</v>
          </cell>
          <cell r="H700">
            <v>8</v>
          </cell>
        </row>
        <row r="701">
          <cell r="A701">
            <v>151</v>
          </cell>
          <cell r="B701" t="str">
            <v>Янги хаёт</v>
          </cell>
          <cell r="C701" t="str">
            <v>ф/х</v>
          </cell>
          <cell r="D701" t="str">
            <v>Мустакиллик</v>
          </cell>
          <cell r="E701" t="str">
            <v>Зафаробод</v>
          </cell>
          <cell r="F701">
            <v>13900</v>
          </cell>
          <cell r="H701">
            <v>10</v>
          </cell>
        </row>
        <row r="702">
          <cell r="A702">
            <v>91</v>
          </cell>
          <cell r="B702" t="str">
            <v>А.Боймокли</v>
          </cell>
          <cell r="C702" t="str">
            <v>ф/х</v>
          </cell>
          <cell r="D702" t="str">
            <v>Кожахмет</v>
          </cell>
          <cell r="E702" t="str">
            <v>Зафаробод</v>
          </cell>
          <cell r="F702">
            <v>17300</v>
          </cell>
          <cell r="I702">
            <v>8</v>
          </cell>
        </row>
        <row r="703">
          <cell r="A703">
            <v>92</v>
          </cell>
          <cell r="B703" t="str">
            <v>Адыл</v>
          </cell>
          <cell r="C703" t="str">
            <v>ф/х</v>
          </cell>
          <cell r="D703" t="str">
            <v>Кожахмет</v>
          </cell>
          <cell r="E703" t="str">
            <v>Зафаробод</v>
          </cell>
          <cell r="F703">
            <v>75800</v>
          </cell>
          <cell r="H703">
            <v>16</v>
          </cell>
        </row>
        <row r="704">
          <cell r="A704">
            <v>93</v>
          </cell>
          <cell r="B704" t="str">
            <v>А-Кунгирот-1</v>
          </cell>
          <cell r="C704" t="str">
            <v>ф/х</v>
          </cell>
          <cell r="D704" t="str">
            <v>Кожахмет</v>
          </cell>
          <cell r="E704" t="str">
            <v>Зафаробод</v>
          </cell>
          <cell r="F704">
            <v>26600</v>
          </cell>
          <cell r="H704">
            <v>12</v>
          </cell>
        </row>
        <row r="705">
          <cell r="A705">
            <v>94</v>
          </cell>
          <cell r="B705" t="str">
            <v>Бекмурод Яриев</v>
          </cell>
          <cell r="C705" t="str">
            <v>ф/х</v>
          </cell>
          <cell r="D705" t="str">
            <v>Кожахмет</v>
          </cell>
          <cell r="E705" t="str">
            <v>Зафаробод</v>
          </cell>
          <cell r="F705">
            <v>28300</v>
          </cell>
          <cell r="H705">
            <v>15</v>
          </cell>
        </row>
        <row r="706">
          <cell r="A706">
            <v>95</v>
          </cell>
          <cell r="B706" t="str">
            <v>Береке</v>
          </cell>
          <cell r="C706" t="str">
            <v>ф/х</v>
          </cell>
          <cell r="D706" t="str">
            <v>Кожахмет</v>
          </cell>
          <cell r="E706" t="str">
            <v>Зафаробод</v>
          </cell>
          <cell r="F706">
            <v>26800</v>
          </cell>
          <cell r="H706">
            <v>15</v>
          </cell>
        </row>
        <row r="707">
          <cell r="A707">
            <v>96</v>
          </cell>
          <cell r="B707" t="str">
            <v>Бувнарой она</v>
          </cell>
          <cell r="C707" t="str">
            <v>ф/х</v>
          </cell>
          <cell r="D707" t="str">
            <v>Кожахмет</v>
          </cell>
          <cell r="E707" t="str">
            <v>Зафаробод</v>
          </cell>
          <cell r="F707">
            <v>16500</v>
          </cell>
          <cell r="H707">
            <v>15</v>
          </cell>
        </row>
        <row r="708">
          <cell r="A708">
            <v>97</v>
          </cell>
          <cell r="B708" t="str">
            <v>Гулмурод бобо</v>
          </cell>
          <cell r="C708" t="str">
            <v>ф/х</v>
          </cell>
          <cell r="D708" t="str">
            <v>Кожахмет</v>
          </cell>
          <cell r="E708" t="str">
            <v>Зафаробод</v>
          </cell>
          <cell r="F708">
            <v>30500</v>
          </cell>
          <cell r="H708">
            <v>15</v>
          </cell>
        </row>
        <row r="709">
          <cell r="A709">
            <v>98</v>
          </cell>
          <cell r="B709" t="str">
            <v>Еламон</v>
          </cell>
          <cell r="C709" t="str">
            <v>ф/х</v>
          </cell>
          <cell r="D709" t="str">
            <v>Кожахмет</v>
          </cell>
          <cell r="E709" t="str">
            <v>Зафаробод</v>
          </cell>
          <cell r="F709">
            <v>32700</v>
          </cell>
          <cell r="H709">
            <v>15</v>
          </cell>
        </row>
        <row r="710">
          <cell r="A710">
            <v>99</v>
          </cell>
          <cell r="B710" t="str">
            <v>Ерали ота</v>
          </cell>
          <cell r="C710" t="str">
            <v>ф/х</v>
          </cell>
          <cell r="D710" t="str">
            <v>Кожахмет</v>
          </cell>
          <cell r="E710" t="str">
            <v>Зафаробод</v>
          </cell>
          <cell r="F710">
            <v>22500</v>
          </cell>
          <cell r="H710">
            <v>15</v>
          </cell>
        </row>
        <row r="711">
          <cell r="A711">
            <v>100</v>
          </cell>
          <cell r="B711" t="str">
            <v>Ерсултан</v>
          </cell>
          <cell r="C711" t="str">
            <v>ф/х</v>
          </cell>
          <cell r="D711" t="str">
            <v>Кожахмет</v>
          </cell>
          <cell r="E711" t="str">
            <v>Зафаробод</v>
          </cell>
          <cell r="F711">
            <v>51100</v>
          </cell>
          <cell r="H711">
            <v>16</v>
          </cell>
        </row>
        <row r="712">
          <cell r="A712">
            <v>101</v>
          </cell>
          <cell r="B712" t="str">
            <v>Жамбыл</v>
          </cell>
          <cell r="C712" t="str">
            <v>ф/х</v>
          </cell>
          <cell r="D712" t="str">
            <v>Кожахмет</v>
          </cell>
          <cell r="E712" t="str">
            <v>Зафаробод</v>
          </cell>
          <cell r="F712">
            <v>77800</v>
          </cell>
          <cell r="H712">
            <v>16</v>
          </cell>
        </row>
        <row r="713">
          <cell r="A713">
            <v>102</v>
          </cell>
          <cell r="B713" t="str">
            <v>Жуман ота</v>
          </cell>
          <cell r="C713" t="str">
            <v>ф/х</v>
          </cell>
          <cell r="D713" t="str">
            <v>Кожахмет</v>
          </cell>
          <cell r="E713" t="str">
            <v>Зафаробод</v>
          </cell>
          <cell r="F713">
            <v>26500</v>
          </cell>
          <cell r="H713">
            <v>16</v>
          </cell>
        </row>
        <row r="714">
          <cell r="A714">
            <v>103</v>
          </cell>
          <cell r="B714" t="str">
            <v>ИРС</v>
          </cell>
          <cell r="C714" t="str">
            <v>ф/х</v>
          </cell>
          <cell r="D714" t="str">
            <v>Кожахмет</v>
          </cell>
          <cell r="E714" t="str">
            <v>Зафаробод</v>
          </cell>
          <cell r="F714">
            <v>52100</v>
          </cell>
          <cell r="H714">
            <v>16</v>
          </cell>
        </row>
        <row r="715">
          <cell r="A715">
            <v>104</v>
          </cell>
          <cell r="B715" t="str">
            <v>Казыбек-Би</v>
          </cell>
          <cell r="C715" t="str">
            <v>ф/х</v>
          </cell>
          <cell r="D715" t="str">
            <v>Кожахмет</v>
          </cell>
          <cell r="E715" t="str">
            <v>Зафаробод</v>
          </cell>
          <cell r="F715">
            <v>45000</v>
          </cell>
          <cell r="H715">
            <v>16</v>
          </cell>
        </row>
        <row r="716">
          <cell r="A716">
            <v>105</v>
          </cell>
          <cell r="B716" t="str">
            <v>Маханбеткул</v>
          </cell>
          <cell r="C716" t="str">
            <v>ф/х</v>
          </cell>
          <cell r="D716" t="str">
            <v>Кожахмет</v>
          </cell>
          <cell r="E716" t="str">
            <v>Зафаробод</v>
          </cell>
          <cell r="F716">
            <v>23900</v>
          </cell>
          <cell r="H716">
            <v>16</v>
          </cell>
        </row>
        <row r="717">
          <cell r="A717">
            <v>106</v>
          </cell>
          <cell r="B717" t="str">
            <v>Наврузек ота</v>
          </cell>
          <cell r="C717" t="str">
            <v>ф/х</v>
          </cell>
          <cell r="D717" t="str">
            <v>Кожахмет</v>
          </cell>
          <cell r="E717" t="str">
            <v>Зафаробод</v>
          </cell>
          <cell r="F717">
            <v>17400</v>
          </cell>
          <cell r="H717">
            <v>17</v>
          </cell>
        </row>
        <row r="718">
          <cell r="A718">
            <v>107</v>
          </cell>
          <cell r="B718" t="str">
            <v>Нурлан</v>
          </cell>
          <cell r="C718" t="str">
            <v>ф/х</v>
          </cell>
          <cell r="D718" t="str">
            <v>Кожахмет</v>
          </cell>
          <cell r="E718" t="str">
            <v>Зафаробод</v>
          </cell>
          <cell r="F718">
            <v>17000</v>
          </cell>
          <cell r="H718">
            <v>18</v>
          </cell>
        </row>
        <row r="719">
          <cell r="A719">
            <v>108</v>
          </cell>
          <cell r="B719" t="str">
            <v>Оринбой</v>
          </cell>
          <cell r="C719" t="str">
            <v>ф/х</v>
          </cell>
          <cell r="D719" t="str">
            <v>Кожахмет</v>
          </cell>
          <cell r="E719" t="str">
            <v>Зафаробод</v>
          </cell>
          <cell r="F719">
            <v>45200</v>
          </cell>
          <cell r="H719">
            <v>14</v>
          </cell>
        </row>
        <row r="720">
          <cell r="A720">
            <v>109</v>
          </cell>
          <cell r="B720" t="str">
            <v>Рыски</v>
          </cell>
          <cell r="C720" t="str">
            <v>ф/х</v>
          </cell>
          <cell r="D720" t="str">
            <v>Кожахмет</v>
          </cell>
          <cell r="E720" t="str">
            <v>Зафаробод</v>
          </cell>
          <cell r="F720">
            <v>78600</v>
          </cell>
          <cell r="H720">
            <v>17</v>
          </cell>
        </row>
        <row r="721">
          <cell r="A721">
            <v>110</v>
          </cell>
          <cell r="B721" t="str">
            <v>Сабыт-67</v>
          </cell>
          <cell r="C721" t="str">
            <v>ф/х</v>
          </cell>
          <cell r="D721" t="str">
            <v>Кожахмет</v>
          </cell>
          <cell r="E721" t="str">
            <v>Зафаробод</v>
          </cell>
          <cell r="F721">
            <v>17000</v>
          </cell>
          <cell r="H721">
            <v>17</v>
          </cell>
        </row>
        <row r="722">
          <cell r="A722">
            <v>111</v>
          </cell>
          <cell r="B722" t="str">
            <v>Солин АРТ</v>
          </cell>
          <cell r="C722" t="str">
            <v>ф/х</v>
          </cell>
          <cell r="D722" t="str">
            <v>Кожахмет</v>
          </cell>
          <cell r="E722" t="str">
            <v>Зафаробод</v>
          </cell>
          <cell r="F722">
            <v>18200</v>
          </cell>
          <cell r="H722">
            <v>16</v>
          </cell>
        </row>
        <row r="723">
          <cell r="A723">
            <v>112</v>
          </cell>
          <cell r="B723" t="str">
            <v>Сурманбой ота</v>
          </cell>
          <cell r="C723" t="str">
            <v>ф/х</v>
          </cell>
          <cell r="D723" t="str">
            <v>Кожахмет</v>
          </cell>
          <cell r="E723" t="str">
            <v>Зафаробод</v>
          </cell>
          <cell r="F723">
            <v>13300</v>
          </cell>
          <cell r="H723">
            <v>16</v>
          </cell>
        </row>
        <row r="724">
          <cell r="A724">
            <v>113</v>
          </cell>
          <cell r="B724" t="str">
            <v>Сухроб</v>
          </cell>
          <cell r="C724" t="str">
            <v>ф/х</v>
          </cell>
          <cell r="D724" t="str">
            <v>Кожахмет</v>
          </cell>
          <cell r="E724" t="str">
            <v>Зафаробод</v>
          </cell>
          <cell r="F724">
            <v>230900</v>
          </cell>
          <cell r="H724">
            <v>19</v>
          </cell>
        </row>
        <row r="725">
          <cell r="A725">
            <v>114</v>
          </cell>
          <cell r="B725" t="str">
            <v>США</v>
          </cell>
          <cell r="C725" t="str">
            <v>ф/х</v>
          </cell>
          <cell r="D725" t="str">
            <v>Кожахмет</v>
          </cell>
          <cell r="E725" t="str">
            <v>Зафаробод</v>
          </cell>
          <cell r="F725">
            <v>37100</v>
          </cell>
          <cell r="H725">
            <v>16</v>
          </cell>
        </row>
        <row r="726">
          <cell r="A726">
            <v>115</v>
          </cell>
          <cell r="B726" t="str">
            <v>Темир-Санакул</v>
          </cell>
          <cell r="C726" t="str">
            <v>ф/х</v>
          </cell>
          <cell r="D726" t="str">
            <v>Кожахмет</v>
          </cell>
          <cell r="E726" t="str">
            <v>Зафаробод</v>
          </cell>
          <cell r="F726">
            <v>138100</v>
          </cell>
          <cell r="H726">
            <v>19</v>
          </cell>
        </row>
        <row r="727">
          <cell r="A727">
            <v>116</v>
          </cell>
          <cell r="B727" t="str">
            <v>Темиртоу</v>
          </cell>
          <cell r="C727" t="str">
            <v>ф/х</v>
          </cell>
          <cell r="D727" t="str">
            <v>Кожахмет</v>
          </cell>
          <cell r="E727" t="str">
            <v>Зафаробод</v>
          </cell>
          <cell r="F727">
            <v>14700</v>
          </cell>
          <cell r="H727">
            <v>19</v>
          </cell>
        </row>
        <row r="728">
          <cell r="A728">
            <v>117</v>
          </cell>
          <cell r="B728" t="str">
            <v>Шокиржон-Шамсиев</v>
          </cell>
          <cell r="C728" t="str">
            <v>ф/х</v>
          </cell>
          <cell r="D728" t="str">
            <v>Кожахмет</v>
          </cell>
          <cell r="E728" t="str">
            <v>Зафаробод</v>
          </cell>
          <cell r="F728">
            <v>23400</v>
          </cell>
          <cell r="H728">
            <v>15</v>
          </cell>
        </row>
        <row r="729">
          <cell r="A729">
            <v>42</v>
          </cell>
          <cell r="B729" t="str">
            <v>Алибой ота</v>
          </cell>
          <cell r="C729" t="str">
            <v>ф/х</v>
          </cell>
          <cell r="D729" t="str">
            <v>Зафаробод</v>
          </cell>
          <cell r="E729" t="str">
            <v>Зафаробод</v>
          </cell>
          <cell r="F729">
            <v>21100</v>
          </cell>
          <cell r="J729">
            <v>12</v>
          </cell>
        </row>
        <row r="730">
          <cell r="A730">
            <v>43</v>
          </cell>
          <cell r="B730" t="str">
            <v>Алишербек-Вали угли</v>
          </cell>
          <cell r="C730" t="str">
            <v>ф/х</v>
          </cell>
          <cell r="D730" t="str">
            <v>Зафаробод</v>
          </cell>
          <cell r="E730" t="str">
            <v>Зафаробод</v>
          </cell>
          <cell r="F730">
            <v>87700</v>
          </cell>
          <cell r="I730">
            <v>12</v>
          </cell>
        </row>
        <row r="731">
          <cell r="A731">
            <v>44</v>
          </cell>
          <cell r="B731" t="str">
            <v>Ахчоп</v>
          </cell>
          <cell r="C731" t="str">
            <v>ф/х</v>
          </cell>
          <cell r="D731" t="str">
            <v>Зафаробод</v>
          </cell>
          <cell r="E731" t="str">
            <v>Зафаробод</v>
          </cell>
          <cell r="F731">
            <v>57500</v>
          </cell>
          <cell r="I731">
            <v>12</v>
          </cell>
        </row>
        <row r="732">
          <cell r="A732">
            <v>46</v>
          </cell>
          <cell r="B732" t="str">
            <v>Бегзод-М</v>
          </cell>
          <cell r="C732" t="str">
            <v>ф/х</v>
          </cell>
          <cell r="D732" t="str">
            <v>Зафаробод</v>
          </cell>
          <cell r="E732" t="str">
            <v>Зафаробод</v>
          </cell>
          <cell r="F732">
            <v>30500</v>
          </cell>
          <cell r="I732">
            <v>12</v>
          </cell>
        </row>
        <row r="733">
          <cell r="A733">
            <v>47</v>
          </cell>
          <cell r="B733" t="str">
            <v>Бек</v>
          </cell>
          <cell r="C733" t="str">
            <v>ф/х</v>
          </cell>
          <cell r="D733" t="str">
            <v>Зафаробод</v>
          </cell>
          <cell r="E733" t="str">
            <v>Зафаробод</v>
          </cell>
          <cell r="F733">
            <v>45400</v>
          </cell>
          <cell r="I733">
            <v>6</v>
          </cell>
        </row>
        <row r="734">
          <cell r="A734">
            <v>48</v>
          </cell>
          <cell r="B734" t="str">
            <v>Бекобод</v>
          </cell>
          <cell r="C734" t="str">
            <v>ф/х</v>
          </cell>
          <cell r="D734" t="str">
            <v>Зафаробод</v>
          </cell>
          <cell r="E734" t="str">
            <v>Зафаробод</v>
          </cell>
          <cell r="F734">
            <v>31000</v>
          </cell>
          <cell r="I734">
            <v>12</v>
          </cell>
        </row>
        <row r="735">
          <cell r="A735">
            <v>49</v>
          </cell>
          <cell r="B735" t="str">
            <v>Ватан</v>
          </cell>
          <cell r="C735" t="str">
            <v>ф/х</v>
          </cell>
          <cell r="D735" t="str">
            <v>Зафаробод</v>
          </cell>
          <cell r="E735" t="str">
            <v>Зафаробод</v>
          </cell>
          <cell r="F735">
            <v>67000</v>
          </cell>
          <cell r="I735">
            <v>12</v>
          </cell>
        </row>
        <row r="736">
          <cell r="A736">
            <v>50</v>
          </cell>
          <cell r="B736" t="str">
            <v>Гамзат-Очун</v>
          </cell>
          <cell r="C736" t="str">
            <v>ф/х</v>
          </cell>
          <cell r="D736" t="str">
            <v>Зафаробод</v>
          </cell>
          <cell r="E736" t="str">
            <v>Зафаробод</v>
          </cell>
          <cell r="F736">
            <v>56600</v>
          </cell>
          <cell r="I736">
            <v>12</v>
          </cell>
        </row>
        <row r="737">
          <cell r="A737">
            <v>51</v>
          </cell>
          <cell r="B737" t="str">
            <v>Гулсаида</v>
          </cell>
          <cell r="C737" t="str">
            <v>ф/х</v>
          </cell>
          <cell r="D737" t="str">
            <v>Зафаробод</v>
          </cell>
          <cell r="E737" t="str">
            <v>Зафаробод</v>
          </cell>
          <cell r="F737">
            <v>29900</v>
          </cell>
          <cell r="I737">
            <v>8</v>
          </cell>
        </row>
        <row r="738">
          <cell r="A738">
            <v>52</v>
          </cell>
          <cell r="B738" t="str">
            <v>Гулшан</v>
          </cell>
          <cell r="C738" t="str">
            <v>ф/х</v>
          </cell>
          <cell r="D738" t="str">
            <v>Зафаробод</v>
          </cell>
          <cell r="E738" t="str">
            <v>Зафаробод</v>
          </cell>
          <cell r="F738">
            <v>71800</v>
          </cell>
          <cell r="I738">
            <v>8</v>
          </cell>
        </row>
        <row r="739">
          <cell r="A739">
            <v>53</v>
          </cell>
          <cell r="B739" t="str">
            <v>Дашт</v>
          </cell>
          <cell r="C739" t="str">
            <v>ф/х</v>
          </cell>
          <cell r="D739" t="str">
            <v>Зафаробод</v>
          </cell>
          <cell r="E739" t="str">
            <v>Зафаробод</v>
          </cell>
          <cell r="F739">
            <v>86000</v>
          </cell>
          <cell r="I739">
            <v>12</v>
          </cell>
        </row>
        <row r="740">
          <cell r="A740">
            <v>54</v>
          </cell>
          <cell r="B740" t="str">
            <v>Жамол</v>
          </cell>
          <cell r="C740" t="str">
            <v>ф/х</v>
          </cell>
          <cell r="D740" t="str">
            <v>Зафаробод</v>
          </cell>
          <cell r="E740" t="str">
            <v>Зафаробод</v>
          </cell>
          <cell r="F740">
            <v>59200</v>
          </cell>
          <cell r="I740">
            <v>12</v>
          </cell>
        </row>
        <row r="741">
          <cell r="A741">
            <v>55</v>
          </cell>
          <cell r="B741" t="str">
            <v>Жамшид</v>
          </cell>
          <cell r="C741" t="str">
            <v>ф/х</v>
          </cell>
          <cell r="D741" t="str">
            <v>Зафаробод</v>
          </cell>
          <cell r="E741" t="str">
            <v>Зафаробод</v>
          </cell>
          <cell r="F741">
            <v>131700</v>
          </cell>
          <cell r="I741">
            <v>15</v>
          </cell>
        </row>
        <row r="742">
          <cell r="A742">
            <v>56</v>
          </cell>
          <cell r="B742" t="str">
            <v>Жовидон</v>
          </cell>
          <cell r="C742" t="str">
            <v>ф/х</v>
          </cell>
          <cell r="D742" t="str">
            <v>Зафаробод</v>
          </cell>
          <cell r="E742" t="str">
            <v>Зафаробод</v>
          </cell>
          <cell r="F742">
            <v>23400</v>
          </cell>
          <cell r="I742">
            <v>14</v>
          </cell>
        </row>
        <row r="743">
          <cell r="A743">
            <v>57</v>
          </cell>
          <cell r="B743" t="str">
            <v>Кумуш</v>
          </cell>
          <cell r="C743" t="str">
            <v>ф/х</v>
          </cell>
          <cell r="D743" t="str">
            <v>Зафаробод</v>
          </cell>
          <cell r="E743" t="str">
            <v>Зафаробод</v>
          </cell>
          <cell r="F743">
            <v>51000</v>
          </cell>
          <cell r="I743">
            <v>12</v>
          </cell>
        </row>
        <row r="744">
          <cell r="A744">
            <v>58</v>
          </cell>
          <cell r="B744" t="str">
            <v>Куняшер</v>
          </cell>
          <cell r="C744" t="str">
            <v>ф/х</v>
          </cell>
          <cell r="D744" t="str">
            <v>Зафаробод</v>
          </cell>
          <cell r="E744" t="str">
            <v>Зафаробод</v>
          </cell>
          <cell r="F744">
            <v>44100</v>
          </cell>
          <cell r="I744">
            <v>12</v>
          </cell>
        </row>
        <row r="745">
          <cell r="A745">
            <v>59</v>
          </cell>
          <cell r="B745" t="str">
            <v>Леган</v>
          </cell>
          <cell r="C745" t="str">
            <v>ф/х</v>
          </cell>
          <cell r="D745" t="str">
            <v>Зафаробод</v>
          </cell>
          <cell r="E745" t="str">
            <v>Зафаробод</v>
          </cell>
          <cell r="F745">
            <v>14000</v>
          </cell>
          <cell r="I745">
            <v>12</v>
          </cell>
        </row>
        <row r="746">
          <cell r="A746">
            <v>60</v>
          </cell>
          <cell r="B746" t="str">
            <v>Мезон</v>
          </cell>
          <cell r="C746" t="str">
            <v>ф/х</v>
          </cell>
          <cell r="D746" t="str">
            <v>Зафаробод</v>
          </cell>
          <cell r="E746" t="str">
            <v>Зафаробод</v>
          </cell>
          <cell r="F746">
            <v>82900</v>
          </cell>
          <cell r="I746">
            <v>6</v>
          </cell>
        </row>
        <row r="747">
          <cell r="A747">
            <v>61</v>
          </cell>
          <cell r="B747" t="str">
            <v>Миролим</v>
          </cell>
          <cell r="C747" t="str">
            <v>ф/х</v>
          </cell>
          <cell r="D747" t="str">
            <v>Зафаробод</v>
          </cell>
          <cell r="E747" t="str">
            <v>Зафаробод</v>
          </cell>
          <cell r="F747">
            <v>117100</v>
          </cell>
          <cell r="I747">
            <v>13</v>
          </cell>
        </row>
        <row r="748">
          <cell r="A748">
            <v>62</v>
          </cell>
          <cell r="B748" t="str">
            <v>Назар ота</v>
          </cell>
          <cell r="C748" t="str">
            <v>ф/х</v>
          </cell>
          <cell r="D748" t="str">
            <v>Зафаробод</v>
          </cell>
          <cell r="E748" t="str">
            <v>Зафаробод</v>
          </cell>
          <cell r="F748">
            <v>91600</v>
          </cell>
          <cell r="I748">
            <v>14</v>
          </cell>
        </row>
        <row r="749">
          <cell r="A749">
            <v>63</v>
          </cell>
          <cell r="B749" t="str">
            <v>Нодирбек</v>
          </cell>
          <cell r="C749" t="str">
            <v>ф/х</v>
          </cell>
          <cell r="D749" t="str">
            <v>Зафаробод</v>
          </cell>
          <cell r="E749" t="str">
            <v>Зафаробод</v>
          </cell>
          <cell r="F749">
            <v>27300</v>
          </cell>
          <cell r="I749">
            <v>8</v>
          </cell>
        </row>
        <row r="750">
          <cell r="A750">
            <v>64</v>
          </cell>
          <cell r="B750" t="str">
            <v xml:space="preserve">Нурота </v>
          </cell>
          <cell r="C750" t="str">
            <v>ф/х</v>
          </cell>
          <cell r="D750" t="str">
            <v>Зафаробод</v>
          </cell>
          <cell r="E750" t="str">
            <v>Зафаробод</v>
          </cell>
          <cell r="F750">
            <v>91600</v>
          </cell>
          <cell r="I750">
            <v>8</v>
          </cell>
        </row>
        <row r="751">
          <cell r="A751">
            <v>65</v>
          </cell>
          <cell r="B751" t="str">
            <v>Обид-А</v>
          </cell>
          <cell r="C751" t="str">
            <v>ф/х</v>
          </cell>
          <cell r="D751" t="str">
            <v>Зафаробод</v>
          </cell>
          <cell r="E751" t="str">
            <v>Зафаробод</v>
          </cell>
          <cell r="F751">
            <v>28300</v>
          </cell>
          <cell r="I751">
            <v>11</v>
          </cell>
        </row>
        <row r="752">
          <cell r="A752">
            <v>66</v>
          </cell>
          <cell r="B752" t="str">
            <v>Олмозор</v>
          </cell>
          <cell r="C752" t="str">
            <v>ф/х</v>
          </cell>
          <cell r="D752" t="str">
            <v>Зафаробод</v>
          </cell>
          <cell r="E752" t="str">
            <v>Зафаробод</v>
          </cell>
          <cell r="F752">
            <v>80900</v>
          </cell>
          <cell r="I752">
            <v>6</v>
          </cell>
        </row>
        <row r="753">
          <cell r="A753">
            <v>67</v>
          </cell>
          <cell r="B753" t="str">
            <v>Пармон ота</v>
          </cell>
          <cell r="C753" t="str">
            <v>ф/х</v>
          </cell>
          <cell r="D753" t="str">
            <v>Зафаробод</v>
          </cell>
          <cell r="E753" t="str">
            <v>Зафаробод</v>
          </cell>
          <cell r="F753">
            <v>30900</v>
          </cell>
          <cell r="I753">
            <v>12</v>
          </cell>
        </row>
        <row r="754">
          <cell r="A754">
            <v>68</v>
          </cell>
          <cell r="B754" t="str">
            <v>Пахтазор</v>
          </cell>
          <cell r="C754" t="str">
            <v>ф/х</v>
          </cell>
          <cell r="D754" t="str">
            <v>Зафаробод</v>
          </cell>
          <cell r="E754" t="str">
            <v>Зафаробод</v>
          </cell>
          <cell r="F754">
            <v>56700</v>
          </cell>
          <cell r="I754">
            <v>12</v>
          </cell>
        </row>
        <row r="755">
          <cell r="A755">
            <v>69</v>
          </cell>
          <cell r="B755" t="str">
            <v>Сангшох</v>
          </cell>
          <cell r="C755" t="str">
            <v>ф/х</v>
          </cell>
          <cell r="D755" t="str">
            <v>Зафаробод</v>
          </cell>
          <cell r="E755" t="str">
            <v>Зафаробод</v>
          </cell>
          <cell r="F755">
            <v>27200</v>
          </cell>
          <cell r="I755">
            <v>13</v>
          </cell>
        </row>
        <row r="756">
          <cell r="A756">
            <v>70</v>
          </cell>
          <cell r="B756" t="str">
            <v>Сертомир</v>
          </cell>
          <cell r="C756" t="str">
            <v>ф/х</v>
          </cell>
          <cell r="D756" t="str">
            <v>Зафаробод</v>
          </cell>
          <cell r="E756" t="str">
            <v>Зафаробод</v>
          </cell>
          <cell r="F756">
            <v>75400</v>
          </cell>
          <cell r="I756">
            <v>10</v>
          </cell>
        </row>
        <row r="757">
          <cell r="A757">
            <v>71</v>
          </cell>
          <cell r="B757" t="str">
            <v>Симон-Дефо</v>
          </cell>
          <cell r="C757" t="str">
            <v>ф/х</v>
          </cell>
          <cell r="D757" t="str">
            <v>Зафаробод</v>
          </cell>
          <cell r="E757" t="str">
            <v>Зафаробод</v>
          </cell>
          <cell r="F757">
            <v>63000</v>
          </cell>
          <cell r="I757">
            <v>14</v>
          </cell>
        </row>
        <row r="758">
          <cell r="A758">
            <v>72</v>
          </cell>
          <cell r="B758" t="str">
            <v>Солин бургути</v>
          </cell>
          <cell r="C758" t="str">
            <v>ф/х</v>
          </cell>
          <cell r="D758" t="str">
            <v>Зафаробод</v>
          </cell>
          <cell r="E758" t="str">
            <v>Зафаробод</v>
          </cell>
          <cell r="F758">
            <v>41900</v>
          </cell>
          <cell r="I758">
            <v>14</v>
          </cell>
        </row>
        <row r="759">
          <cell r="A759">
            <v>73</v>
          </cell>
          <cell r="B759" t="str">
            <v>Танга топди</v>
          </cell>
          <cell r="C759" t="str">
            <v>ф/х</v>
          </cell>
          <cell r="D759" t="str">
            <v>Зафаробод</v>
          </cell>
          <cell r="E759" t="str">
            <v>Зафаробод</v>
          </cell>
          <cell r="F759">
            <v>54000</v>
          </cell>
          <cell r="I759">
            <v>10</v>
          </cell>
        </row>
        <row r="760">
          <cell r="A760">
            <v>74</v>
          </cell>
          <cell r="B760" t="str">
            <v>Тараккиёт товуши</v>
          </cell>
          <cell r="C760" t="str">
            <v>ф/х</v>
          </cell>
          <cell r="D760" t="str">
            <v>Зафаробод</v>
          </cell>
          <cell r="E760" t="str">
            <v>Зафаробод</v>
          </cell>
          <cell r="F760">
            <v>50000</v>
          </cell>
          <cell r="I760">
            <v>11</v>
          </cell>
        </row>
        <row r="761">
          <cell r="A761">
            <v>75</v>
          </cell>
          <cell r="B761" t="str">
            <v>Тохир</v>
          </cell>
          <cell r="C761" t="str">
            <v>ф/х</v>
          </cell>
          <cell r="D761" t="str">
            <v>Зафаробод</v>
          </cell>
          <cell r="E761" t="str">
            <v>Зафаробод</v>
          </cell>
          <cell r="F761">
            <v>51300</v>
          </cell>
          <cell r="I761">
            <v>12</v>
          </cell>
        </row>
        <row r="762">
          <cell r="A762">
            <v>76</v>
          </cell>
          <cell r="B762" t="str">
            <v>Тошбулок</v>
          </cell>
          <cell r="C762" t="str">
            <v>ф/х</v>
          </cell>
          <cell r="D762" t="str">
            <v>Зафаробод</v>
          </cell>
          <cell r="E762" t="str">
            <v>Зафаробод</v>
          </cell>
          <cell r="F762">
            <v>53000</v>
          </cell>
          <cell r="I762">
            <v>9</v>
          </cell>
        </row>
        <row r="763">
          <cell r="A763">
            <v>77</v>
          </cell>
          <cell r="B763" t="str">
            <v>Тошлок</v>
          </cell>
          <cell r="C763" t="str">
            <v>ф/х</v>
          </cell>
          <cell r="D763" t="str">
            <v>Зафаробод</v>
          </cell>
          <cell r="E763" t="str">
            <v>Зафаробод</v>
          </cell>
          <cell r="F763">
            <v>117400</v>
          </cell>
          <cell r="I763">
            <v>9</v>
          </cell>
        </row>
        <row r="764">
          <cell r="A764">
            <v>78</v>
          </cell>
          <cell r="B764" t="str">
            <v>Умар</v>
          </cell>
          <cell r="C764" t="str">
            <v>ф/х</v>
          </cell>
          <cell r="D764" t="str">
            <v>Зафаробод</v>
          </cell>
          <cell r="E764" t="str">
            <v>Зафаробод</v>
          </cell>
          <cell r="F764">
            <v>44200</v>
          </cell>
          <cell r="I764">
            <v>12</v>
          </cell>
        </row>
        <row r="765">
          <cell r="A765">
            <v>79</v>
          </cell>
          <cell r="B765" t="str">
            <v>Уч киз тоги</v>
          </cell>
          <cell r="C765" t="str">
            <v>ф/х</v>
          </cell>
          <cell r="D765" t="str">
            <v>Зафаробод</v>
          </cell>
          <cell r="E765" t="str">
            <v>Зафаробод</v>
          </cell>
          <cell r="F765">
            <v>29600</v>
          </cell>
          <cell r="I765">
            <v>6</v>
          </cell>
        </row>
        <row r="766">
          <cell r="A766">
            <v>80</v>
          </cell>
          <cell r="B766" t="str">
            <v>Учнор</v>
          </cell>
          <cell r="C766" t="str">
            <v>ф/х</v>
          </cell>
          <cell r="D766" t="str">
            <v>Зафаробод</v>
          </cell>
          <cell r="E766" t="str">
            <v>Зафаробод</v>
          </cell>
          <cell r="F766">
            <v>18100</v>
          </cell>
          <cell r="I766">
            <v>12</v>
          </cell>
        </row>
        <row r="767">
          <cell r="A767">
            <v>81</v>
          </cell>
          <cell r="B767" t="str">
            <v>Халил ота</v>
          </cell>
          <cell r="C767" t="str">
            <v>ф/х</v>
          </cell>
          <cell r="D767" t="str">
            <v>Зафаробод</v>
          </cell>
          <cell r="E767" t="str">
            <v>Зафаробод</v>
          </cell>
          <cell r="F767">
            <v>96800</v>
          </cell>
          <cell r="I767">
            <v>11</v>
          </cell>
        </row>
        <row r="768">
          <cell r="A768">
            <v>82</v>
          </cell>
          <cell r="B768" t="str">
            <v>Хидиросмон</v>
          </cell>
          <cell r="C768" t="str">
            <v>ф/х</v>
          </cell>
          <cell r="D768" t="str">
            <v>Зафаробод</v>
          </cell>
          <cell r="E768" t="str">
            <v>Зафаробод</v>
          </cell>
          <cell r="F768">
            <v>154700</v>
          </cell>
          <cell r="I768">
            <v>8</v>
          </cell>
        </row>
        <row r="769">
          <cell r="A769">
            <v>83</v>
          </cell>
          <cell r="B769" t="str">
            <v>Холик ота</v>
          </cell>
          <cell r="C769" t="str">
            <v>ф/х</v>
          </cell>
          <cell r="D769" t="str">
            <v>Зафаробод</v>
          </cell>
          <cell r="E769" t="str">
            <v>Зафаробод</v>
          </cell>
          <cell r="F769">
            <v>64100</v>
          </cell>
          <cell r="I769">
            <v>8</v>
          </cell>
        </row>
        <row r="770">
          <cell r="A770">
            <v>84</v>
          </cell>
          <cell r="B770" t="str">
            <v>Чинор</v>
          </cell>
          <cell r="C770" t="str">
            <v>ф/х</v>
          </cell>
          <cell r="D770" t="str">
            <v>Зафаробод</v>
          </cell>
          <cell r="E770" t="str">
            <v>Зафаробод</v>
          </cell>
          <cell r="F770">
            <v>50100</v>
          </cell>
          <cell r="I770">
            <v>12</v>
          </cell>
        </row>
        <row r="771">
          <cell r="A771">
            <v>85</v>
          </cell>
          <cell r="B771" t="str">
            <v>Шамсия</v>
          </cell>
          <cell r="C771" t="str">
            <v>ф/х</v>
          </cell>
          <cell r="D771" t="str">
            <v>Зафаробод</v>
          </cell>
          <cell r="E771" t="str">
            <v>Зафаробод</v>
          </cell>
          <cell r="F771">
            <v>74000</v>
          </cell>
          <cell r="I771">
            <v>8</v>
          </cell>
        </row>
        <row r="772">
          <cell r="A772">
            <v>86</v>
          </cell>
          <cell r="B772" t="str">
            <v>Шодибой ота</v>
          </cell>
          <cell r="C772" t="str">
            <v>ф/х</v>
          </cell>
          <cell r="D772" t="str">
            <v>Зафаробод</v>
          </cell>
          <cell r="E772" t="str">
            <v>Зафаробод</v>
          </cell>
          <cell r="F772">
            <v>33100</v>
          </cell>
          <cell r="I772">
            <v>8</v>
          </cell>
        </row>
        <row r="773">
          <cell r="A773">
            <v>87</v>
          </cell>
          <cell r="B773" t="str">
            <v>Шурбулок</v>
          </cell>
          <cell r="C773" t="str">
            <v>ф/х</v>
          </cell>
          <cell r="D773" t="str">
            <v>Зафаробод</v>
          </cell>
          <cell r="E773" t="str">
            <v>Зафаробод</v>
          </cell>
          <cell r="F773">
            <v>66500</v>
          </cell>
          <cell r="I773">
            <v>8</v>
          </cell>
        </row>
        <row r="774">
          <cell r="A774">
            <v>88</v>
          </cell>
          <cell r="B774" t="str">
            <v>Эркин</v>
          </cell>
          <cell r="C774" t="str">
            <v>ф/х</v>
          </cell>
          <cell r="D774" t="str">
            <v>Зафаробод</v>
          </cell>
          <cell r="E774" t="str">
            <v>Зафаробод</v>
          </cell>
          <cell r="F774">
            <v>57000</v>
          </cell>
          <cell r="I774">
            <v>7</v>
          </cell>
        </row>
        <row r="775">
          <cell r="A775">
            <v>89</v>
          </cell>
          <cell r="B775" t="str">
            <v>Юзбой суфи</v>
          </cell>
          <cell r="C775" t="str">
            <v>ф/х</v>
          </cell>
          <cell r="D775" t="str">
            <v>Зафаробод</v>
          </cell>
          <cell r="E775" t="str">
            <v>Зафаробод</v>
          </cell>
          <cell r="F775">
            <v>36900</v>
          </cell>
          <cell r="I775">
            <v>10</v>
          </cell>
        </row>
        <row r="776">
          <cell r="A776">
            <v>90</v>
          </cell>
          <cell r="B776" t="str">
            <v>Янгиобод-1</v>
          </cell>
          <cell r="C776" t="str">
            <v>ф/х</v>
          </cell>
          <cell r="D776" t="str">
            <v>Зафаробод</v>
          </cell>
          <cell r="E776" t="str">
            <v>Зафаробод</v>
          </cell>
          <cell r="F776">
            <v>21500</v>
          </cell>
          <cell r="I776">
            <v>11</v>
          </cell>
        </row>
        <row r="777">
          <cell r="A777">
            <v>45</v>
          </cell>
          <cell r="B777" t="str">
            <v>Бегзод-1</v>
          </cell>
          <cell r="C777" t="str">
            <v>б/т</v>
          </cell>
          <cell r="D777" t="str">
            <v>Зафаробод</v>
          </cell>
          <cell r="E777" t="str">
            <v>Зафаробод</v>
          </cell>
          <cell r="F777">
            <v>94200</v>
          </cell>
          <cell r="I777">
            <v>8</v>
          </cell>
        </row>
        <row r="778">
          <cell r="A778">
            <v>1</v>
          </cell>
          <cell r="B778" t="str">
            <v>Адирлик богида</v>
          </cell>
          <cell r="C778" t="str">
            <v>ф/х</v>
          </cell>
          <cell r="D778" t="str">
            <v>Беруний</v>
          </cell>
          <cell r="E778" t="str">
            <v>Зафаробод</v>
          </cell>
          <cell r="F778">
            <v>12600</v>
          </cell>
          <cell r="J778">
            <v>10</v>
          </cell>
        </row>
        <row r="779">
          <cell r="A779">
            <v>2</v>
          </cell>
          <cell r="B779" t="str">
            <v>Али-Абу-Бакир</v>
          </cell>
          <cell r="C779" t="str">
            <v>ф/х</v>
          </cell>
          <cell r="D779" t="str">
            <v>Беруний</v>
          </cell>
          <cell r="E779" t="str">
            <v>Зафаробод</v>
          </cell>
          <cell r="F779">
            <v>166300</v>
          </cell>
          <cell r="H779">
            <v>15</v>
          </cell>
        </row>
        <row r="780">
          <cell r="A780">
            <v>3</v>
          </cell>
          <cell r="B780" t="str">
            <v>Ахмат тадбиркор</v>
          </cell>
          <cell r="C780" t="str">
            <v>ф/х</v>
          </cell>
          <cell r="D780" t="str">
            <v>Беруний</v>
          </cell>
          <cell r="E780" t="str">
            <v>Зафаробод</v>
          </cell>
          <cell r="F780">
            <v>12100</v>
          </cell>
          <cell r="J780">
            <v>10</v>
          </cell>
        </row>
        <row r="781">
          <cell r="A781">
            <v>4</v>
          </cell>
          <cell r="B781" t="str">
            <v>Бахром Боллибоев</v>
          </cell>
          <cell r="C781" t="str">
            <v>ф/х</v>
          </cell>
          <cell r="D781" t="str">
            <v>Беруний</v>
          </cell>
          <cell r="E781" t="str">
            <v>Зафаробод</v>
          </cell>
          <cell r="F781">
            <v>12000</v>
          </cell>
          <cell r="J781">
            <v>8</v>
          </cell>
        </row>
        <row r="782">
          <cell r="A782">
            <v>5</v>
          </cell>
          <cell r="B782" t="str">
            <v>Бозорбой ота авлоди</v>
          </cell>
          <cell r="C782" t="str">
            <v>ф/х</v>
          </cell>
          <cell r="D782" t="str">
            <v>Беруний</v>
          </cell>
          <cell r="E782" t="str">
            <v>Зафаробод</v>
          </cell>
          <cell r="F782">
            <v>27000</v>
          </cell>
          <cell r="J782">
            <v>8</v>
          </cell>
        </row>
        <row r="783">
          <cell r="A783">
            <v>6</v>
          </cell>
          <cell r="B783" t="str">
            <v>Бурхон бобо</v>
          </cell>
          <cell r="C783" t="str">
            <v>ф/х</v>
          </cell>
          <cell r="D783" t="str">
            <v>Беруний</v>
          </cell>
          <cell r="E783" t="str">
            <v>Зафаробод</v>
          </cell>
          <cell r="F783">
            <v>35300</v>
          </cell>
          <cell r="J783">
            <v>12</v>
          </cell>
        </row>
        <row r="784">
          <cell r="A784">
            <v>7</v>
          </cell>
          <cell r="B784" t="str">
            <v>Гайратбек-Султон</v>
          </cell>
          <cell r="C784" t="str">
            <v>ф/х</v>
          </cell>
          <cell r="D784" t="str">
            <v>Беруний</v>
          </cell>
          <cell r="E784" t="str">
            <v>Зафаробод</v>
          </cell>
          <cell r="F784">
            <v>27900</v>
          </cell>
          <cell r="J784">
            <v>8</v>
          </cell>
        </row>
        <row r="785">
          <cell r="A785">
            <v>8</v>
          </cell>
          <cell r="B785" t="str">
            <v>Гайрат-Жавохир</v>
          </cell>
          <cell r="C785" t="str">
            <v>ф/х</v>
          </cell>
          <cell r="D785" t="str">
            <v>Беруний</v>
          </cell>
          <cell r="E785" t="str">
            <v>Зафаробод</v>
          </cell>
          <cell r="F785">
            <v>18500</v>
          </cell>
          <cell r="J785">
            <v>12</v>
          </cell>
        </row>
        <row r="786">
          <cell r="A786">
            <v>9</v>
          </cell>
          <cell r="B786" t="str">
            <v>Ганишер</v>
          </cell>
          <cell r="C786" t="str">
            <v>ф/х</v>
          </cell>
          <cell r="D786" t="str">
            <v>Беруний</v>
          </cell>
          <cell r="E786" t="str">
            <v>Зафаробод</v>
          </cell>
          <cell r="F786">
            <v>8300</v>
          </cell>
          <cell r="J786">
            <v>14</v>
          </cell>
        </row>
        <row r="787">
          <cell r="A787">
            <v>10</v>
          </cell>
          <cell r="B787" t="str">
            <v>Жавшар ота</v>
          </cell>
          <cell r="C787" t="str">
            <v>ф/х</v>
          </cell>
          <cell r="D787" t="str">
            <v>Беруний</v>
          </cell>
          <cell r="E787" t="str">
            <v>Зафаробод</v>
          </cell>
          <cell r="F787">
            <v>22700</v>
          </cell>
          <cell r="J787">
            <v>5</v>
          </cell>
        </row>
        <row r="788">
          <cell r="A788">
            <v>11</v>
          </cell>
          <cell r="B788" t="str">
            <v>Зайниддин-Дилшод</v>
          </cell>
          <cell r="C788" t="str">
            <v>ф/х</v>
          </cell>
          <cell r="D788" t="str">
            <v>Беруний</v>
          </cell>
          <cell r="E788" t="str">
            <v>Зафаробод</v>
          </cell>
          <cell r="F788">
            <v>14200</v>
          </cell>
          <cell r="J788">
            <v>6</v>
          </cell>
        </row>
        <row r="789">
          <cell r="A789">
            <v>12</v>
          </cell>
          <cell r="B789" t="str">
            <v>Илмира-Шахзода</v>
          </cell>
          <cell r="C789" t="str">
            <v>ф/х</v>
          </cell>
          <cell r="D789" t="str">
            <v>Беруний</v>
          </cell>
          <cell r="E789" t="str">
            <v>Зафаробод</v>
          </cell>
          <cell r="F789">
            <v>8100</v>
          </cell>
          <cell r="J789">
            <v>10</v>
          </cell>
        </row>
        <row r="790">
          <cell r="A790">
            <v>13</v>
          </cell>
          <cell r="B790" t="str">
            <v>Камар Курбонов</v>
          </cell>
          <cell r="C790" t="str">
            <v>ф/х</v>
          </cell>
          <cell r="D790" t="str">
            <v>Беруний</v>
          </cell>
          <cell r="E790" t="str">
            <v>Зафаробод</v>
          </cell>
          <cell r="F790">
            <v>9800</v>
          </cell>
          <cell r="J790">
            <v>14</v>
          </cell>
        </row>
        <row r="791">
          <cell r="A791">
            <v>14</v>
          </cell>
          <cell r="B791" t="str">
            <v>Камол ота</v>
          </cell>
          <cell r="C791" t="str">
            <v>ф/х</v>
          </cell>
          <cell r="D791" t="str">
            <v>Беруний</v>
          </cell>
          <cell r="E791" t="str">
            <v>Зафаробод</v>
          </cell>
          <cell r="F791">
            <v>11400</v>
          </cell>
          <cell r="J791">
            <v>12</v>
          </cell>
        </row>
        <row r="792">
          <cell r="A792">
            <v>15</v>
          </cell>
          <cell r="B792" t="str">
            <v>Кенг-кирра</v>
          </cell>
          <cell r="C792" t="str">
            <v>ф/х</v>
          </cell>
          <cell r="D792" t="str">
            <v>Беруний</v>
          </cell>
          <cell r="E792" t="str">
            <v>Зафаробод</v>
          </cell>
          <cell r="F792">
            <v>19400</v>
          </cell>
          <cell r="J792">
            <v>10</v>
          </cell>
        </row>
        <row r="793">
          <cell r="A793">
            <v>16</v>
          </cell>
          <cell r="B793" t="str">
            <v>Кили буйи</v>
          </cell>
          <cell r="C793" t="str">
            <v>ф/х</v>
          </cell>
          <cell r="D793" t="str">
            <v>Беруний</v>
          </cell>
          <cell r="E793" t="str">
            <v>Зафаробод</v>
          </cell>
          <cell r="F793">
            <v>37800</v>
          </cell>
          <cell r="J793">
            <v>6</v>
          </cell>
        </row>
        <row r="794">
          <cell r="A794">
            <v>17</v>
          </cell>
          <cell r="B794" t="str">
            <v>Клара-Рохмонкул кизи</v>
          </cell>
          <cell r="C794" t="str">
            <v>ф/х</v>
          </cell>
          <cell r="D794" t="str">
            <v>Беруний</v>
          </cell>
          <cell r="E794" t="str">
            <v>Зафаробод</v>
          </cell>
          <cell r="F794">
            <v>14600</v>
          </cell>
          <cell r="J794">
            <v>8</v>
          </cell>
        </row>
        <row r="795">
          <cell r="A795">
            <v>18</v>
          </cell>
          <cell r="B795" t="str">
            <v>Конжиголи</v>
          </cell>
          <cell r="C795" t="str">
            <v>ф/х</v>
          </cell>
          <cell r="D795" t="str">
            <v>Беруний</v>
          </cell>
          <cell r="E795" t="str">
            <v>Зафаробод</v>
          </cell>
          <cell r="F795">
            <v>28000</v>
          </cell>
          <cell r="J795">
            <v>8</v>
          </cell>
        </row>
        <row r="796">
          <cell r="A796">
            <v>19</v>
          </cell>
          <cell r="B796" t="str">
            <v>Коплонбек-Болибек</v>
          </cell>
          <cell r="C796" t="str">
            <v>ф/х</v>
          </cell>
          <cell r="D796" t="str">
            <v>Беруний</v>
          </cell>
          <cell r="E796" t="str">
            <v>Зафаробод</v>
          </cell>
          <cell r="F796">
            <v>66000</v>
          </cell>
          <cell r="J796">
            <v>10</v>
          </cell>
        </row>
        <row r="797">
          <cell r="A797">
            <v>20</v>
          </cell>
          <cell r="B797" t="str">
            <v>Кувнок ота</v>
          </cell>
          <cell r="C797" t="str">
            <v>ф/х</v>
          </cell>
          <cell r="D797" t="str">
            <v>Беруний</v>
          </cell>
          <cell r="E797" t="str">
            <v>Зафаробод</v>
          </cell>
          <cell r="F797">
            <v>16200</v>
          </cell>
          <cell r="J797">
            <v>8</v>
          </cell>
        </row>
        <row r="798">
          <cell r="A798">
            <v>21</v>
          </cell>
          <cell r="B798" t="str">
            <v>Куш кир-Дукур сой</v>
          </cell>
          <cell r="C798" t="str">
            <v>ф/х</v>
          </cell>
          <cell r="D798" t="str">
            <v>Беруний</v>
          </cell>
          <cell r="E798" t="str">
            <v>Зафаробод</v>
          </cell>
          <cell r="F798">
            <v>28900</v>
          </cell>
          <cell r="J798">
            <v>12</v>
          </cell>
        </row>
        <row r="799">
          <cell r="A799">
            <v>22</v>
          </cell>
          <cell r="B799" t="str">
            <v>Марат-Миржалол</v>
          </cell>
          <cell r="C799" t="str">
            <v>ф/х</v>
          </cell>
          <cell r="D799" t="str">
            <v>Беруний</v>
          </cell>
          <cell r="E799" t="str">
            <v>Зафаробод</v>
          </cell>
          <cell r="F799">
            <v>24200</v>
          </cell>
          <cell r="J799">
            <v>8</v>
          </cell>
        </row>
        <row r="800">
          <cell r="A800">
            <v>23</v>
          </cell>
          <cell r="B800" t="str">
            <v>Махаммат ота авлоди</v>
          </cell>
          <cell r="C800" t="str">
            <v>ф/х</v>
          </cell>
          <cell r="D800" t="str">
            <v>Беруний</v>
          </cell>
          <cell r="E800" t="str">
            <v>Зафаробод</v>
          </cell>
          <cell r="F800">
            <v>9200</v>
          </cell>
          <cell r="J800">
            <v>11</v>
          </cell>
        </row>
        <row r="801">
          <cell r="A801">
            <v>24</v>
          </cell>
          <cell r="B801" t="str">
            <v>Наката</v>
          </cell>
          <cell r="C801" t="str">
            <v>ф/х</v>
          </cell>
          <cell r="D801" t="str">
            <v>Беруний</v>
          </cell>
          <cell r="E801" t="str">
            <v>Зафаробод</v>
          </cell>
          <cell r="F801">
            <v>25100</v>
          </cell>
          <cell r="J801">
            <v>12</v>
          </cell>
        </row>
        <row r="802">
          <cell r="A802">
            <v>25</v>
          </cell>
          <cell r="B802" t="str">
            <v>Нозин-Наргиз</v>
          </cell>
          <cell r="C802" t="str">
            <v>ф/х</v>
          </cell>
          <cell r="D802" t="str">
            <v>Беруний</v>
          </cell>
          <cell r="E802" t="str">
            <v>Зафаробод</v>
          </cell>
          <cell r="F802">
            <v>15700</v>
          </cell>
          <cell r="J802">
            <v>14</v>
          </cell>
        </row>
        <row r="803">
          <cell r="A803">
            <v>26</v>
          </cell>
          <cell r="B803" t="str">
            <v>Озод куш самода</v>
          </cell>
          <cell r="C803" t="str">
            <v>ф/х</v>
          </cell>
          <cell r="D803" t="str">
            <v>Беруний</v>
          </cell>
          <cell r="E803" t="str">
            <v>Зафаробод</v>
          </cell>
          <cell r="F803">
            <v>25300</v>
          </cell>
          <cell r="J803">
            <v>12</v>
          </cell>
        </row>
        <row r="804">
          <cell r="A804">
            <v>27</v>
          </cell>
          <cell r="B804" t="str">
            <v xml:space="preserve">Прим-Ёкуббек </v>
          </cell>
          <cell r="C804" t="str">
            <v>ф/х</v>
          </cell>
          <cell r="D804" t="str">
            <v>Беруний</v>
          </cell>
          <cell r="E804" t="str">
            <v>Зафаробод</v>
          </cell>
          <cell r="F804">
            <v>14700</v>
          </cell>
          <cell r="J804">
            <v>8</v>
          </cell>
        </row>
        <row r="805">
          <cell r="A805">
            <v>28</v>
          </cell>
          <cell r="B805" t="str">
            <v>Сайдулхон-Олим</v>
          </cell>
          <cell r="C805" t="str">
            <v>ф/х</v>
          </cell>
          <cell r="D805" t="str">
            <v>Беруний</v>
          </cell>
          <cell r="E805" t="str">
            <v>Зафаробод</v>
          </cell>
          <cell r="F805">
            <v>17400</v>
          </cell>
          <cell r="J805">
            <v>15</v>
          </cell>
        </row>
        <row r="806">
          <cell r="A806">
            <v>29</v>
          </cell>
          <cell r="B806" t="str">
            <v>Тошкудук ота</v>
          </cell>
          <cell r="C806" t="str">
            <v>ф/х</v>
          </cell>
          <cell r="D806" t="str">
            <v>Беруний</v>
          </cell>
          <cell r="E806" t="str">
            <v>Зафаробод</v>
          </cell>
          <cell r="F806">
            <v>18400</v>
          </cell>
          <cell r="J806">
            <v>12</v>
          </cell>
        </row>
        <row r="807">
          <cell r="A807">
            <v>30</v>
          </cell>
          <cell r="B807" t="str">
            <v>Тухтахон-Элбос</v>
          </cell>
          <cell r="C807" t="str">
            <v>ф/х</v>
          </cell>
          <cell r="D807" t="str">
            <v>Беруний</v>
          </cell>
          <cell r="E807" t="str">
            <v>Зафаробод</v>
          </cell>
          <cell r="F807">
            <v>13100</v>
          </cell>
          <cell r="J807">
            <v>8</v>
          </cell>
        </row>
        <row r="808">
          <cell r="A808">
            <v>31</v>
          </cell>
          <cell r="B808" t="str">
            <v>Умиджон Синдаров</v>
          </cell>
          <cell r="C808" t="str">
            <v>ф/х</v>
          </cell>
          <cell r="D808" t="str">
            <v>Беруний</v>
          </cell>
          <cell r="E808" t="str">
            <v>Зафаробод</v>
          </cell>
          <cell r="F808">
            <v>14900</v>
          </cell>
          <cell r="J808">
            <v>13</v>
          </cell>
        </row>
        <row r="809">
          <cell r="A809">
            <v>32</v>
          </cell>
          <cell r="B809" t="str">
            <v>Урол-Достон</v>
          </cell>
          <cell r="C809" t="str">
            <v>ф/х</v>
          </cell>
          <cell r="D809" t="str">
            <v>Беруний</v>
          </cell>
          <cell r="E809" t="str">
            <v>Зафаробод</v>
          </cell>
          <cell r="F809">
            <v>21900</v>
          </cell>
          <cell r="J809">
            <v>12</v>
          </cell>
        </row>
        <row r="810">
          <cell r="A810">
            <v>33</v>
          </cell>
          <cell r="B810" t="str">
            <v>Фазлиддин Аблакимов</v>
          </cell>
          <cell r="C810" t="str">
            <v>ф/х</v>
          </cell>
          <cell r="D810" t="str">
            <v>Беруний</v>
          </cell>
          <cell r="E810" t="str">
            <v>Зафаробод</v>
          </cell>
          <cell r="F810">
            <v>12000</v>
          </cell>
          <cell r="J810">
            <v>10</v>
          </cell>
        </row>
        <row r="811">
          <cell r="A811">
            <v>34</v>
          </cell>
          <cell r="B811" t="str">
            <v>Хайдар кул буйи</v>
          </cell>
          <cell r="C811" t="str">
            <v>ф/х</v>
          </cell>
          <cell r="D811" t="str">
            <v>Беруний</v>
          </cell>
          <cell r="E811" t="str">
            <v>Зафаробод</v>
          </cell>
          <cell r="F811">
            <v>22800</v>
          </cell>
          <cell r="J811">
            <v>12</v>
          </cell>
        </row>
        <row r="812">
          <cell r="A812">
            <v>35</v>
          </cell>
          <cell r="B812" t="str">
            <v>Хилол</v>
          </cell>
          <cell r="C812" t="str">
            <v>ф/х</v>
          </cell>
          <cell r="D812" t="str">
            <v>Беруний</v>
          </cell>
          <cell r="E812" t="str">
            <v>Зафаробод</v>
          </cell>
          <cell r="F812">
            <v>74600</v>
          </cell>
          <cell r="J812">
            <v>13</v>
          </cell>
        </row>
        <row r="813">
          <cell r="A813">
            <v>36</v>
          </cell>
          <cell r="B813" t="str">
            <v>Хиссиёт</v>
          </cell>
          <cell r="C813" t="str">
            <v>ф/х</v>
          </cell>
          <cell r="D813" t="str">
            <v>Беруний</v>
          </cell>
          <cell r="E813" t="str">
            <v>Зафаробод</v>
          </cell>
          <cell r="F813">
            <v>10800</v>
          </cell>
          <cell r="J813">
            <v>5</v>
          </cell>
        </row>
        <row r="814">
          <cell r="A814">
            <v>37</v>
          </cell>
          <cell r="B814" t="str">
            <v>Хорун- Ар-Рашид</v>
          </cell>
          <cell r="C814" t="str">
            <v>ф/х</v>
          </cell>
          <cell r="D814" t="str">
            <v>Беруний</v>
          </cell>
          <cell r="E814" t="str">
            <v>Зафаробод</v>
          </cell>
          <cell r="F814">
            <v>9100</v>
          </cell>
          <cell r="J814">
            <v>5</v>
          </cell>
        </row>
        <row r="815">
          <cell r="A815">
            <v>38</v>
          </cell>
          <cell r="B815" t="str">
            <v>Хосилбек-Камол</v>
          </cell>
          <cell r="C815" t="str">
            <v>ф/х</v>
          </cell>
          <cell r="D815" t="str">
            <v>Беруний</v>
          </cell>
          <cell r="E815" t="str">
            <v>Зафаробод</v>
          </cell>
          <cell r="F815">
            <v>14400</v>
          </cell>
          <cell r="J815">
            <v>3</v>
          </cell>
        </row>
        <row r="816">
          <cell r="A816">
            <v>39</v>
          </cell>
          <cell r="B816" t="str">
            <v>Шерпанжа</v>
          </cell>
          <cell r="C816" t="str">
            <v>ф/х</v>
          </cell>
          <cell r="D816" t="str">
            <v>Беруний</v>
          </cell>
          <cell r="E816" t="str">
            <v>Зафаробод</v>
          </cell>
          <cell r="F816">
            <v>9400</v>
          </cell>
          <cell r="J816">
            <v>5</v>
          </cell>
        </row>
        <row r="817">
          <cell r="A817">
            <v>40</v>
          </cell>
          <cell r="B817" t="str">
            <v>Ширин-1</v>
          </cell>
          <cell r="C817" t="str">
            <v>ф/х</v>
          </cell>
          <cell r="D817" t="str">
            <v>Беруний</v>
          </cell>
          <cell r="E817" t="str">
            <v>Зафаробод</v>
          </cell>
          <cell r="F817">
            <v>16700</v>
          </cell>
          <cell r="J817">
            <v>7</v>
          </cell>
        </row>
        <row r="818">
          <cell r="A818">
            <v>41</v>
          </cell>
          <cell r="B818" t="str">
            <v>Шох Усмонлик-Элёр</v>
          </cell>
          <cell r="C818" t="str">
            <v>ф/х</v>
          </cell>
          <cell r="D818" t="str">
            <v>Беруний</v>
          </cell>
          <cell r="E818" t="str">
            <v>Зафаробод</v>
          </cell>
          <cell r="F818">
            <v>17400</v>
          </cell>
          <cell r="J818">
            <v>3</v>
          </cell>
        </row>
        <row r="819">
          <cell r="J819">
            <v>17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режа"/>
      <sheetName val="фориш_свод"/>
      <sheetName val="Фориш_2003"/>
      <sheetName val="Жиззах_янги_раз"/>
      <sheetName val="Зан-ть(р-ны)"/>
      <sheetName val="БД"/>
      <sheetName val="фориш_свод1"/>
      <sheetName val="Фориш_20031"/>
      <sheetName val="Жиззах_янги_раз1"/>
      <sheetName val="оборот"/>
    </sheetNames>
    <sheetDataSet>
      <sheetData sheetId="0">
        <row r="4">
          <cell r="O4">
            <v>67.099999999999994</v>
          </cell>
        </row>
      </sheetData>
      <sheetData sheetId="1"/>
      <sheetData sheetId="2"/>
      <sheetData sheetId="3"/>
      <sheetData sheetId="4">
        <row r="4">
          <cell r="O4">
            <v>67.099999999999994</v>
          </cell>
        </row>
      </sheetData>
      <sheetData sheetId="5"/>
      <sheetData sheetId="6"/>
      <sheetData sheetId="7"/>
      <sheetData sheetId="8"/>
      <sheetData sheetId="9" refreshError="1"/>
      <sheetData sheetId="10">
        <row r="4">
          <cell r="O4">
            <v>67.099999999999994</v>
          </cell>
        </row>
      </sheetData>
      <sheetData sheetId="11" refreshError="1"/>
      <sheetData sheetId="12" refreshError="1"/>
      <sheetData sheetId="13"/>
      <sheetData sheetId="14">
        <row r="4">
          <cell r="O4">
            <v>67.099999999999994</v>
          </cell>
        </row>
      </sheetData>
      <sheetData sheetId="15"/>
      <sheetData sheetId="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Ер Ресурс"/>
      <sheetName val="URGDSPL"/>
      <sheetName val="оборот"/>
      <sheetName val="фориш_свод"/>
      <sheetName val="Фориш_2003"/>
      <sheetName val="Жиззах_янги_раз"/>
      <sheetName val="Ер_Ресурс"/>
      <sheetName val="База"/>
      <sheetName val="фориш_свод1"/>
      <sheetName val="Фориш_20031"/>
      <sheetName val="Жиззах_янги_раз1"/>
      <sheetName val="Ер_Ресурс1"/>
      <sheetName val="Зан-ть(р-ны)"/>
      <sheetName val="режа"/>
    </sheetNames>
    <sheetDataSet>
      <sheetData sheetId="0"/>
      <sheetData sheetId="1"/>
      <sheetData sheetId="2"/>
      <sheetData sheetId="3"/>
      <sheetData sheetId="4">
        <row r="4">
          <cell r="O4">
            <v>67.099999999999994</v>
          </cell>
        </row>
      </sheetData>
      <sheetData sheetId="5"/>
      <sheetData sheetId="6"/>
      <sheetData sheetId="7"/>
      <sheetData sheetId="8"/>
      <sheetData sheetId="9" refreshError="1"/>
      <sheetData sheetId="10">
        <row r="4">
          <cell r="O4">
            <v>67.099999999999994</v>
          </cell>
        </row>
      </sheetData>
      <sheetData sheetId="11" refreshError="1"/>
      <sheetData sheetId="12">
        <row r="4">
          <cell r="O4">
            <v>67.099999999999994</v>
          </cell>
        </row>
      </sheetData>
      <sheetData sheetId="13">
        <row r="4">
          <cell r="O4">
            <v>67.099999999999994</v>
          </cell>
        </row>
      </sheetData>
      <sheetData sheetId="14" refreshError="1"/>
      <sheetData sheetId="15">
        <row r="4">
          <cell r="O4">
            <v>67.099999999999994</v>
          </cell>
        </row>
      </sheetData>
      <sheetData sheetId="16">
        <row r="4">
          <cell r="O4">
            <v>67.099999999999994</v>
          </cell>
        </row>
      </sheetData>
      <sheetData sheetId="17">
        <row r="4">
          <cell r="O4">
            <v>67.099999999999994</v>
          </cell>
        </row>
      </sheetData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учете"/>
      <sheetName val="Раб.места"/>
      <sheetName val="Перепод."/>
      <sheetName val="Общ.работ."/>
      <sheetName val="Зан-ть(р-ны)"/>
      <sheetName val="Фориш 2003"/>
      <sheetName val="Ер Ресурс"/>
      <sheetName val="На_учете"/>
      <sheetName val="Раб_места"/>
      <sheetName val="Перепод_"/>
      <sheetName val="Общ_работ_"/>
      <sheetName val="Фориш_2003"/>
      <sheetName val="Ер_Ресурс"/>
      <sheetName val="режа"/>
      <sheetName val="На_учете1"/>
      <sheetName val="Раб_места1"/>
      <sheetName val="Перепод_1"/>
      <sheetName val="Общ_работ_1"/>
      <sheetName val="Фориш_20031"/>
      <sheetName val="Ер_Ресурс1"/>
      <sheetName val="Лист1"/>
    </sheetNames>
    <sheetDataSet>
      <sheetData sheetId="0"/>
      <sheetData sheetId="1"/>
      <sheetData sheetId="2"/>
      <sheetData sheetId="3"/>
      <sheetData sheetId="4">
        <row r="5">
          <cell r="E5" t="str">
            <v>в том числе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ВИЙ ПРАВИЙ"/>
      <sheetName val="ИНКИРОЗ"/>
      <sheetName val="ВИЛОЯТ 6 ОЙ РЕЖА БАЛАНС (2)"/>
      <sheetName val="общи.17та "/>
      <sheetName val="ФОРМУЛА (ойларда)"/>
      <sheetName val="ФОРМУЛА (ТАЙЁР)"/>
      <sheetName val="Параметр (ФОРМУДА)"/>
      <sheetName val="Параметр ЗНАЧЕНИЯ"/>
      <sheetName val="январ 17та йун."/>
      <sheetName val="вилоят"/>
      <sheetName val="карши ш."/>
      <sheetName val="гузор"/>
      <sheetName val="дехкон."/>
      <sheetName val="камаши"/>
      <sheetName val="карши т."/>
      <sheetName val="касби"/>
      <sheetName val="китоб"/>
      <sheetName val="косон"/>
      <sheetName val="миришкор"/>
      <sheetName val="муборак"/>
      <sheetName val="нишон"/>
      <sheetName val="чирокчи"/>
      <sheetName val="шахрисабз"/>
      <sheetName val="яккабог"/>
      <sheetName val="ЛЕВИЙ_ПРАВИЙ"/>
      <sheetName val="ВИЛОЯТ_6_ОЙ_РЕЖА_БАЛАНС_(2)"/>
      <sheetName val="общи_17та_"/>
      <sheetName val="ФОРМУЛА_(ойларда)"/>
      <sheetName val="ФОРМУЛА_(ТАЙЁР)"/>
      <sheetName val="Параметр_(ФОРМУДА)"/>
      <sheetName val="Параметр_ЗНАЧЕНИЯ"/>
      <sheetName val="январ_17та_йун_"/>
      <sheetName val="карши_ш_"/>
      <sheetName val="дехкон_"/>
      <sheetName val="карши_т_"/>
      <sheetName val="Руйхат (иш учун)"/>
      <sheetName val="ЛЕВИЙ_ПРАВИЙ1"/>
      <sheetName val="ВИЛОЯТ_6_ОЙ_РЕЖА_БАЛАНС_(2)1"/>
      <sheetName val="общи_17та_1"/>
      <sheetName val="ФОРМУЛА_(ойларда)1"/>
      <sheetName val="ФОРМУЛА_(ТАЙЁР)1"/>
      <sheetName val="Параметр_(ФОРМУДА)1"/>
      <sheetName val="Параметр_ЗНАЧЕНИЯ1"/>
      <sheetName val="январ_17та_йун_1"/>
      <sheetName val="карши_ш_1"/>
      <sheetName val="дехкон_1"/>
      <sheetName val="карши_т_1"/>
      <sheetName val="Руйхат_(иш_учун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gjnht, rjhpbyf"/>
      <sheetName val="Варианты"/>
      <sheetName val="Фориш 2003"/>
      <sheetName val="URGDSPL"/>
      <sheetName val="Лист1"/>
      <sheetName val="효율계획(당월)"/>
      <sheetName val="gjnht,_rjhpbyf"/>
      <sheetName val="Фориш_2003"/>
      <sheetName val="Results"/>
      <sheetName val="Store"/>
      <sheetName val="Трест02-28факт "/>
      <sheetName val="Зан-ть(р-ны)"/>
      <sheetName val="Тахлил туловчи"/>
      <sheetName val="BESHKENT"/>
      <sheetName val="режа"/>
      <sheetName val="физ.тон"/>
      <sheetName val="????(??)"/>
      <sheetName val="Прогноз"/>
      <sheetName val="Ер Ресурс"/>
      <sheetName val="Массив"/>
      <sheetName val="Курс"/>
      <sheetName val="Топливо-энергия"/>
      <sheetName val="____(__)"/>
      <sheetName val="gjnht,_rjhpbyf1"/>
      <sheetName val="Фориш_20031"/>
      <sheetName val="Трест02-28факт_"/>
      <sheetName val="Тахлил_туловчи"/>
      <sheetName val="gjnht,_rjhpbyf2"/>
      <sheetName val="Фориш_20032"/>
      <sheetName val="Трест02-28факт_1"/>
      <sheetName val="Тахлил_туловчи1"/>
      <sheetName val="физ_тон"/>
      <sheetName val="Ер_Ресурс"/>
      <sheetName val="gjnht,_rjhpbyf4"/>
      <sheetName val="Фориш_20034"/>
      <sheetName val="Трест02-28факт_3"/>
      <sheetName val="Тахлил_туловчи3"/>
      <sheetName val="физ_тон2"/>
      <sheetName val="Ер_Ресурс2"/>
      <sheetName val="gjnht,_rjhpbyf3"/>
      <sheetName val="Фориш_20033"/>
      <sheetName val="Трест02-28факт_2"/>
      <sheetName val="Тахлил_туловчи2"/>
      <sheetName val="физ_тон1"/>
      <sheetName val="Ер_Ресурс1"/>
      <sheetName val="жиззах янги раз"/>
      <sheetName val="ГТК_Минфин_факт"/>
      <sheetName val="gjnht,_rjhpbyf5"/>
      <sheetName val="Фориш_20035"/>
      <sheetName val="Трест02-28факт_4"/>
      <sheetName val="Тахлил_туловчи4"/>
      <sheetName val="физ_тон3"/>
      <sheetName val="Ер_Ресурс3"/>
      <sheetName val="жиззах_янги_раз"/>
      <sheetName val="KAT2344"/>
      <sheetName val="для ГАКа"/>
      <sheetName val="База"/>
      <sheetName val="Data input"/>
      <sheetName val="gjnht,_rjhpbyf6"/>
      <sheetName val="Фориш_20036"/>
      <sheetName val="Трест02-28факт_5"/>
      <sheetName val="Тахлил_туловчи5"/>
      <sheetName val="физ_тон4"/>
      <sheetName val="Ер_Ресурс4"/>
      <sheetName val="жиззах_янги_раз1"/>
      <sheetName val="для_ГАКа1"/>
      <sheetName val="для_ГАКа"/>
      <sheetName val="gjnht,_rjhpbyf7"/>
      <sheetName val="Фориш_20037"/>
      <sheetName val="Трест02-28факт_6"/>
      <sheetName val="Тахлил_туловчи6"/>
      <sheetName val="физ_тон5"/>
      <sheetName val="Ер_Ресурс5"/>
      <sheetName val="ВВОД"/>
      <sheetName val="gjnht,_rjhpbyf8"/>
      <sheetName val="Фориш_20038"/>
      <sheetName val="Трест02-28факт_7"/>
      <sheetName val="Тахлил_туловчи7"/>
      <sheetName val="физ_тон6"/>
      <sheetName val="Ер_Ресурс6"/>
      <sheetName val="жиззах_янги_раз2"/>
      <sheetName val="для_ГАКа2"/>
      <sheetName val="Data_input"/>
      <sheetName val="оборо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Ёг рус"/>
      <sheetName val="АКЦИЗ рус"/>
      <sheetName val="АКЦИЗ"/>
      <sheetName val="янв"/>
      <sheetName val="фев"/>
      <sheetName val="март"/>
      <sheetName val="апр"/>
      <sheetName val="май"/>
      <sheetName val="июнь"/>
      <sheetName val="июль"/>
      <sheetName val="авг"/>
      <sheetName val="Сент"/>
      <sheetName val="Окт"/>
      <sheetName val="Ноя"/>
      <sheetName val="c"/>
      <sheetName val="оборот"/>
      <sheetName val="Зан-ть(р-ны)"/>
      <sheetName val="Фориш 2003"/>
      <sheetName val="Ёг_рус"/>
      <sheetName val="АКЦИЗ_рус"/>
      <sheetName val="Фориш_2003"/>
      <sheetName val="Prog. rost tarifov"/>
      <sheetName val="для ГАКа"/>
      <sheetName val="Results"/>
      <sheetName val="отчет_ЁГ_2003"/>
      <sheetName val="Доход 2008"/>
      <sheetName val="Варианты"/>
      <sheetName val="Лист1 (2)"/>
      <sheetName val="База 23.10.2020"/>
      <sheetName val="Алохида"/>
      <sheetName val="график"/>
      <sheetName val="реж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Налоги"/>
      <sheetName val="Исх. "/>
      <sheetName val="ТЭП"/>
      <sheetName val="___"/>
      <sheetName val="Чувств"/>
      <sheetName val="Диагр."/>
      <sheetName val="Диаг1"/>
      <sheetName val="Диаг.6"/>
      <sheetName val="Диагр"/>
      <sheetName val="Диаг-"/>
      <sheetName val="Диаг 3"/>
      <sheetName val="Диаграмма1"/>
      <sheetName val="Input1"/>
      <sheetName val="Loans1"/>
      <sheetName val="Input3"/>
      <sheetName val="Input4"/>
      <sheetName val="Диаг -1"/>
      <sheetName val="Taxes"/>
      <sheetName val="Project Cost"/>
      <sheetName val="FinPlan"/>
      <sheetName val="Depreciat"/>
      <sheetName val="ProdPlan"/>
      <sheetName val="SalePlan"/>
      <sheetName val="CostTotal"/>
      <sheetName val="Loans"/>
      <sheetName val="CostSold"/>
      <sheetName val="Себестоимость"/>
      <sheetName val="ProfLoss"/>
      <sheetName val="WorkCap"/>
      <sheetName val="CashFlow"/>
      <sheetName val="Present"/>
      <sheetName val="Balance"/>
      <sheetName val="IRR"/>
      <sheetName val="BreakPoint"/>
      <sheetName val="ProfLoss (2)"/>
      <sheetName val="WorkCap (2)"/>
      <sheetName val="Ф1"/>
      <sheetName val="Ф2"/>
      <sheetName val="Класс"/>
      <sheetName val="Сост Фотон"/>
      <sheetName val="1"/>
      <sheetName val="2"/>
      <sheetName val="3"/>
      <sheetName val="Лист1"/>
      <sheetName val="Финанализ123"/>
      <sheetName val="Исх__"/>
      <sheetName val="Диагр_"/>
      <sheetName val="Диаг_6"/>
      <sheetName val="Диаг_3"/>
      <sheetName val="Диаг_-1"/>
      <sheetName val="Project_Cost"/>
      <sheetName val="ProfLoss_(2)"/>
      <sheetName val="WorkCap_(2)"/>
      <sheetName val="Сост_Фотон"/>
      <sheetName val="реж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7">
          <cell r="C7">
            <v>500</v>
          </cell>
        </row>
        <row r="8">
          <cell r="C8">
            <v>2500</v>
          </cell>
        </row>
        <row r="9">
          <cell r="C9">
            <v>1000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режа"/>
      <sheetName val="Тохирбек 2003-1"/>
      <sheetName val="Ер Ресурс"/>
      <sheetName val="МФО руйхат"/>
      <sheetName val="оборот"/>
      <sheetName val="Банклар"/>
      <sheetName val="c"/>
      <sheetName val="Зан-ть(р-ны)"/>
      <sheetName val="Tit"/>
      <sheetName val="январь ойи"/>
      <sheetName val="Results"/>
      <sheetName val="Analysis of Interest"/>
      <sheetName val="фев"/>
      <sheetName val="фориш_свод"/>
      <sheetName val="Фориш_2003"/>
      <sheetName val="Жиззах_янги_раз"/>
      <sheetName val="Тохирбек_2003-1"/>
      <sheetName val="Ер_Ресурс"/>
      <sheetName val="МФО_руйхат"/>
      <sheetName val="январь_ойи"/>
      <sheetName val="Analysis_of_Interest"/>
      <sheetName val="максади"/>
      <sheetName val="Худуд"/>
      <sheetName val="ПАСТДАРГОМ (2)"/>
      <sheetName val="PV6 3.5L LX5 GMX170"/>
      <sheetName val="фориш_свод1"/>
      <sheetName val="Фориш_20031"/>
      <sheetName val="Жиззах_янги_раз1"/>
      <sheetName val="Тохирбек_2003-11"/>
      <sheetName val="МФО_руйхат1"/>
      <sheetName val="Ер_Ресурс1"/>
      <sheetName val="январь_ойи1"/>
      <sheetName val="Analysis_of_Interest1"/>
      <sheetName val="ПАСТДАРГОМ_(2)"/>
      <sheetName val="Варианты"/>
      <sheetName val="BAL"/>
      <sheetName val="фориш_свод2"/>
      <sheetName val="Фориш_20032"/>
      <sheetName val="Жиззах_янги_раз2"/>
      <sheetName val="Тохирбек_2003-12"/>
      <sheetName val="МФО_руйхат2"/>
      <sheetName val="Ер_Ресурс2"/>
      <sheetName val="январь_ойи2"/>
      <sheetName val="Analysis_of_Interest2"/>
      <sheetName val="ПАСТДАРГОМ_(2)1"/>
      <sheetName val="PV6_3_5L_LX5_GMX170"/>
      <sheetName val="фориш_свод3"/>
      <sheetName val="Фориш_20033"/>
      <sheetName val="Жиззах_янги_раз3"/>
      <sheetName val="Тохирбек_2003-13"/>
      <sheetName val="Ер_Ресурс3"/>
      <sheetName val="МФО_руйхат3"/>
      <sheetName val="январь_ойи3"/>
      <sheetName val="Analysis_of_Interest3"/>
      <sheetName val="ПАСТДАРГОМ_(2)2"/>
      <sheetName val="PV6_3_5L_LX5_GMX1701"/>
      <sheetName val="фориш_свод4"/>
      <sheetName val="Фориш_20034"/>
      <sheetName val="Жиззах_янги_раз4"/>
      <sheetName val="Тохирбек_2003-14"/>
      <sheetName val="Ер_Ресурс4"/>
      <sheetName val="МФО_руйхат4"/>
      <sheetName val="январь_ойи4"/>
      <sheetName val="Analysis_of_Interest4"/>
      <sheetName val="ПАСТДАРГОМ_(2)3"/>
      <sheetName val="PV6_3_5L_LX5_GMX1702"/>
      <sheetName val="21 шакл"/>
      <sheetName val="курс"/>
      <sheetName val="#ССЫЛКА"/>
      <sheetName val="инф"/>
      <sheetName val="фориш_свод5"/>
      <sheetName val="Фориш_20035"/>
      <sheetName val="Жиззах_янги_раз5"/>
      <sheetName val="Тохирбек_2003-15"/>
      <sheetName val="Ер_Ресурс5"/>
      <sheetName val="МФО_руйхат5"/>
      <sheetName val="январь_ойи5"/>
      <sheetName val="Analysis_of_Interest5"/>
      <sheetName val="ПАСТДАРГОМ_(2)4"/>
      <sheetName val="PV6_3_5L_LX5_GMX1703"/>
      <sheetName val="21_шакл"/>
      <sheetName val="2 доход-вариант с формулой"/>
    </sheetNames>
    <sheetDataSet>
      <sheetData sheetId="0">
        <row r="4">
          <cell r="O4">
            <v>67.099999999999994</v>
          </cell>
        </row>
      </sheetData>
      <sheetData sheetId="1">
        <row r="4">
          <cell r="O4">
            <v>67.099999999999994</v>
          </cell>
        </row>
      </sheetData>
      <sheetData sheetId="2">
        <row r="4">
          <cell r="O4">
            <v>67.099999999999994</v>
          </cell>
        </row>
      </sheetData>
      <sheetData sheetId="3">
        <row r="4">
          <cell r="O4">
            <v>67.099999999999994</v>
          </cell>
        </row>
      </sheetData>
      <sheetData sheetId="4" refreshError="1">
        <row r="4">
          <cell r="O4">
            <v>67.099999999999994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O4">
            <v>67.099999999999994</v>
          </cell>
        </row>
      </sheetData>
      <sheetData sheetId="21">
        <row r="4">
          <cell r="O4">
            <v>67.099999999999994</v>
          </cell>
        </row>
      </sheetData>
      <sheetData sheetId="22">
        <row r="4">
          <cell r="O4">
            <v>67.099999999999994</v>
          </cell>
        </row>
      </sheetData>
      <sheetData sheetId="23">
        <row r="4">
          <cell r="O4">
            <v>67.099999999999994</v>
          </cell>
        </row>
      </sheetData>
      <sheetData sheetId="24">
        <row r="4">
          <cell r="O4">
            <v>67.099999999999994</v>
          </cell>
        </row>
      </sheetData>
      <sheetData sheetId="25">
        <row r="4">
          <cell r="O4">
            <v>67.099999999999994</v>
          </cell>
        </row>
      </sheetData>
      <sheetData sheetId="26">
        <row r="4">
          <cell r="O4">
            <v>67.099999999999994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4">
          <cell r="O4">
            <v>67.099999999999994</v>
          </cell>
        </row>
      </sheetData>
      <sheetData sheetId="33">
        <row r="4">
          <cell r="O4">
            <v>67.099999999999994</v>
          </cell>
        </row>
      </sheetData>
      <sheetData sheetId="34">
        <row r="4">
          <cell r="O4">
            <v>67.099999999999994</v>
          </cell>
        </row>
      </sheetData>
      <sheetData sheetId="35">
        <row r="4">
          <cell r="O4">
            <v>67.099999999999994</v>
          </cell>
        </row>
      </sheetData>
      <sheetData sheetId="36">
        <row r="4">
          <cell r="O4">
            <v>67.099999999999994</v>
          </cell>
        </row>
      </sheetData>
      <sheetData sheetId="37">
        <row r="4">
          <cell r="O4">
            <v>67.099999999999994</v>
          </cell>
        </row>
      </sheetData>
      <sheetData sheetId="38">
        <row r="4">
          <cell r="O4">
            <v>67.099999999999994</v>
          </cell>
        </row>
      </sheetData>
      <sheetData sheetId="39">
        <row r="4">
          <cell r="O4">
            <v>67.099999999999994</v>
          </cell>
        </row>
      </sheetData>
      <sheetData sheetId="40">
        <row r="4">
          <cell r="O4">
            <v>67.099999999999994</v>
          </cell>
        </row>
      </sheetData>
      <sheetData sheetId="41" refreshError="1"/>
      <sheetData sheetId="42" refreshError="1"/>
      <sheetData sheetId="43">
        <row r="4">
          <cell r="O4">
            <v>67.099999999999994</v>
          </cell>
        </row>
      </sheetData>
      <sheetData sheetId="44">
        <row r="4">
          <cell r="O4">
            <v>67.099999999999994</v>
          </cell>
        </row>
      </sheetData>
      <sheetData sheetId="45">
        <row r="4">
          <cell r="O4">
            <v>67.099999999999994</v>
          </cell>
        </row>
      </sheetData>
      <sheetData sheetId="46">
        <row r="4">
          <cell r="O4">
            <v>67.099999999999994</v>
          </cell>
        </row>
      </sheetData>
      <sheetData sheetId="47">
        <row r="4">
          <cell r="O4">
            <v>67.099999999999994</v>
          </cell>
        </row>
      </sheetData>
      <sheetData sheetId="48">
        <row r="4">
          <cell r="O4">
            <v>67.099999999999994</v>
          </cell>
        </row>
      </sheetData>
      <sheetData sheetId="49">
        <row r="4">
          <cell r="O4">
            <v>67.099999999999994</v>
          </cell>
        </row>
      </sheetData>
      <sheetData sheetId="50">
        <row r="4">
          <cell r="O4">
            <v>67.099999999999994</v>
          </cell>
        </row>
      </sheetData>
      <sheetData sheetId="51">
        <row r="4">
          <cell r="O4">
            <v>67.099999999999994</v>
          </cell>
        </row>
      </sheetData>
      <sheetData sheetId="52">
        <row r="4">
          <cell r="O4">
            <v>67.099999999999994</v>
          </cell>
        </row>
      </sheetData>
      <sheetData sheetId="53">
        <row r="4">
          <cell r="O4">
            <v>67.099999999999994</v>
          </cell>
        </row>
      </sheetData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>
        <row r="4">
          <cell r="O4">
            <v>67.099999999999994</v>
          </cell>
        </row>
      </sheetData>
      <sheetData sheetId="64">
        <row r="4">
          <cell r="O4">
            <v>67.099999999999994</v>
          </cell>
        </row>
      </sheetData>
      <sheetData sheetId="65">
        <row r="4">
          <cell r="O4">
            <v>67.099999999999994</v>
          </cell>
        </row>
      </sheetData>
      <sheetData sheetId="66">
        <row r="4">
          <cell r="O4">
            <v>67.099999999999994</v>
          </cell>
        </row>
      </sheetData>
      <sheetData sheetId="67">
        <row r="4">
          <cell r="O4">
            <v>67.099999999999994</v>
          </cell>
        </row>
      </sheetData>
      <sheetData sheetId="68">
        <row r="4">
          <cell r="O4">
            <v>67.099999999999994</v>
          </cell>
        </row>
      </sheetData>
      <sheetData sheetId="69">
        <row r="4">
          <cell r="O4">
            <v>67.099999999999994</v>
          </cell>
        </row>
      </sheetData>
      <sheetData sheetId="70">
        <row r="4">
          <cell r="O4">
            <v>67.099999999999994</v>
          </cell>
        </row>
      </sheetData>
      <sheetData sheetId="71">
        <row r="4">
          <cell r="O4">
            <v>67.099999999999994</v>
          </cell>
        </row>
      </sheetData>
      <sheetData sheetId="72">
        <row r="4">
          <cell r="O4">
            <v>67.099999999999994</v>
          </cell>
        </row>
      </sheetData>
      <sheetData sheetId="73">
        <row r="4">
          <cell r="O4">
            <v>67.099999999999994</v>
          </cell>
        </row>
      </sheetData>
      <sheetData sheetId="74" refreshError="1"/>
      <sheetData sheetId="75" refreshError="1"/>
      <sheetData sheetId="76" refreshError="1"/>
      <sheetData sheetId="77">
        <row r="4">
          <cell r="O4">
            <v>67.099999999999994</v>
          </cell>
        </row>
      </sheetData>
      <sheetData sheetId="78">
        <row r="4">
          <cell r="O4">
            <v>67.099999999999994</v>
          </cell>
        </row>
      </sheetData>
      <sheetData sheetId="79">
        <row r="4">
          <cell r="O4">
            <v>67.099999999999994</v>
          </cell>
        </row>
      </sheetData>
      <sheetData sheetId="80">
        <row r="4">
          <cell r="O4">
            <v>67.099999999999994</v>
          </cell>
        </row>
      </sheetData>
      <sheetData sheetId="81">
        <row r="4">
          <cell r="O4">
            <v>67.099999999999994</v>
          </cell>
        </row>
      </sheetData>
      <sheetData sheetId="82">
        <row r="4">
          <cell r="O4">
            <v>67.099999999999994</v>
          </cell>
        </row>
      </sheetData>
      <sheetData sheetId="83">
        <row r="4">
          <cell r="O4">
            <v>67.099999999999994</v>
          </cell>
        </row>
      </sheetData>
      <sheetData sheetId="84">
        <row r="4">
          <cell r="O4">
            <v>67.099999999999994</v>
          </cell>
        </row>
      </sheetData>
      <sheetData sheetId="85">
        <row r="4">
          <cell r="O4">
            <v>67.099999999999994</v>
          </cell>
        </row>
      </sheetData>
      <sheetData sheetId="86">
        <row r="4">
          <cell r="O4">
            <v>67.099999999999994</v>
          </cell>
        </row>
      </sheetData>
      <sheetData sheetId="87">
        <row r="4">
          <cell r="O4">
            <v>67.099999999999994</v>
          </cell>
        </row>
      </sheetData>
      <sheetData sheetId="8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учете"/>
      <sheetName val="Раб.места"/>
      <sheetName val="Перепод."/>
      <sheetName val="Общ.работ."/>
      <sheetName val="Зан-ть(р-ны)"/>
      <sheetName val="Фориш 2003"/>
      <sheetName val="фев"/>
      <sheetName val="KAT2344"/>
      <sheetName val="На_учете"/>
      <sheetName val="Раб_места"/>
      <sheetName val="Перепод_"/>
      <sheetName val="Общ_работ_"/>
      <sheetName val="Фориш_2003"/>
      <sheetName val="калий"/>
    </sheetNames>
    <sheetDataSet>
      <sheetData sheetId="0"/>
      <sheetData sheetId="1"/>
      <sheetData sheetId="2"/>
      <sheetData sheetId="3"/>
      <sheetData sheetId="4">
        <row r="5">
          <cell r="E5" t="str">
            <v>в том числе</v>
          </cell>
        </row>
      </sheetData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  <sheetName val="Зан-ть(р-ны)"/>
      <sheetName val="Фориш 2003"/>
      <sheetName val="results"/>
      <sheetName val="ГТК_Минфин_факт"/>
      <sheetName val="Прогноз"/>
      <sheetName val="Фориш_2003"/>
      <sheetName val="c"/>
    </sheetNames>
    <sheetDataSet>
      <sheetData sheetId="0">
        <row r="124">
          <cell r="Q124">
            <v>0.5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Тохирбек 2003-1"/>
      <sheetName val="Массив"/>
      <sheetName val="свод_СвС"/>
      <sheetName val="меъёр2"/>
      <sheetName val="c"/>
      <sheetName val="режа"/>
      <sheetName val="s"/>
      <sheetName val="Зан-ть(р-ны)"/>
      <sheetName val="Форма №2а"/>
      <sheetName val="Прогноз"/>
      <sheetName val="Мароканд"/>
      <sheetName val="DNET"/>
      <sheetName val="Results"/>
      <sheetName val="МФО руйхат"/>
      <sheetName val="Macro1"/>
      <sheetName val="фориш_свод"/>
      <sheetName val="Фориш_2003"/>
      <sheetName val="Жиззах_янги_раз"/>
      <sheetName val="Тохирбек_2003-1"/>
      <sheetName val="Форма_№2а"/>
      <sheetName val="МФО_руйхат"/>
      <sheetName val="Лист2"/>
      <sheetName val="оборот"/>
      <sheetName val="BAL"/>
      <sheetName val="фориш_свод1"/>
      <sheetName val="Фориш_20031"/>
      <sheetName val="Жиззах_янги_раз1"/>
      <sheetName val="Тохирбек_2003-11"/>
      <sheetName val="Форма_№2а1"/>
      <sheetName val="МФО_руйхат1"/>
      <sheetName val="фориш_свод2"/>
      <sheetName val="Фориш_20032"/>
      <sheetName val="Жиззах_янги_раз2"/>
      <sheetName val="Тохирбек_2003-12"/>
      <sheetName val="Форма_№2а2"/>
      <sheetName val="МФО_руйхат2"/>
      <sheetName val="21 шакл"/>
      <sheetName val="фориш_свод3"/>
      <sheetName val="Фориш_20033"/>
      <sheetName val="Жиззах_янги_раз3"/>
      <sheetName val="Тохирбек_2003-13"/>
      <sheetName val="Форма_№2а3"/>
      <sheetName val="МФО_руйхат3"/>
      <sheetName val="21_шакл"/>
      <sheetName val="фориш_свод4"/>
      <sheetName val="Фориш_20034"/>
      <sheetName val="Жиззах_янги_раз4"/>
      <sheetName val="Тохирбек_2003-14"/>
      <sheetName val="Форма_№2а4"/>
      <sheetName val="МФО_руйхат4"/>
      <sheetName val="21_шакл1"/>
      <sheetName val="кассак бюджет"/>
      <sheetName val="ࡳ"/>
      <sheetName val="физ.тон"/>
      <sheetName val="фориш_свод5"/>
      <sheetName val="Фориш_20035"/>
      <sheetName val="Жиззах_янги_раз5"/>
      <sheetName val="Тохирбек_2003-15"/>
      <sheetName val="Форма_№2а5"/>
      <sheetName val="МФО_руйхат5"/>
      <sheetName val="21_шакл2"/>
      <sheetName val="кассак_бюджет"/>
      <sheetName val="физ_тон"/>
      <sheetName val="экс хар"/>
    </sheetNames>
    <sheetDataSet>
      <sheetData sheetId="0">
        <row r="4">
          <cell r="O4">
            <v>67.099999999999994</v>
          </cell>
        </row>
      </sheetData>
      <sheetData sheetId="1">
        <row r="4">
          <cell r="O4">
            <v>67.099999999999994</v>
          </cell>
        </row>
      </sheetData>
      <sheetData sheetId="2">
        <row r="4">
          <cell r="O4">
            <v>67.099999999999994</v>
          </cell>
        </row>
      </sheetData>
      <sheetData sheetId="3">
        <row r="4">
          <cell r="O4">
            <v>67.099999999999994</v>
          </cell>
        </row>
      </sheetData>
      <sheetData sheetId="4" refreshError="1">
        <row r="4">
          <cell r="O4">
            <v>67.099999999999994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4">
          <cell r="O4">
            <v>67.099999999999994</v>
          </cell>
        </row>
      </sheetData>
      <sheetData sheetId="23">
        <row r="4">
          <cell r="O4">
            <v>67.099999999999994</v>
          </cell>
        </row>
      </sheetData>
      <sheetData sheetId="24">
        <row r="4">
          <cell r="O4">
            <v>67.099999999999994</v>
          </cell>
        </row>
      </sheetData>
      <sheetData sheetId="25">
        <row r="4">
          <cell r="O4">
            <v>67.099999999999994</v>
          </cell>
        </row>
      </sheetData>
      <sheetData sheetId="26">
        <row r="4">
          <cell r="O4">
            <v>67.099999999999994</v>
          </cell>
        </row>
      </sheetData>
      <sheetData sheetId="27">
        <row r="4">
          <cell r="O4">
            <v>67.099999999999994</v>
          </cell>
        </row>
      </sheetData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>
        <row r="4">
          <cell r="O4">
            <v>67.099999999999994</v>
          </cell>
        </row>
      </sheetData>
      <sheetData sheetId="38">
        <row r="4">
          <cell r="O4">
            <v>67.099999999999994</v>
          </cell>
        </row>
      </sheetData>
      <sheetData sheetId="39">
        <row r="4">
          <cell r="O4">
            <v>67.099999999999994</v>
          </cell>
        </row>
      </sheetData>
      <sheetData sheetId="40">
        <row r="4">
          <cell r="O4">
            <v>67.099999999999994</v>
          </cell>
        </row>
      </sheetData>
      <sheetData sheetId="41">
        <row r="4">
          <cell r="O4">
            <v>67.099999999999994</v>
          </cell>
        </row>
      </sheetData>
      <sheetData sheetId="42">
        <row r="4">
          <cell r="O4">
            <v>67.099999999999994</v>
          </cell>
        </row>
      </sheetData>
      <sheetData sheetId="43">
        <row r="4">
          <cell r="O4">
            <v>67.099999999999994</v>
          </cell>
        </row>
      </sheetData>
      <sheetData sheetId="44">
        <row r="4">
          <cell r="O4">
            <v>67.099999999999994</v>
          </cell>
        </row>
      </sheetData>
      <sheetData sheetId="45">
        <row r="4">
          <cell r="O4">
            <v>67.099999999999994</v>
          </cell>
        </row>
      </sheetData>
      <sheetData sheetId="46"/>
      <sheetData sheetId="47"/>
      <sheetData sheetId="48"/>
      <sheetData sheetId="49"/>
      <sheetData sheetId="50">
        <row r="4">
          <cell r="O4">
            <v>67.099999999999994</v>
          </cell>
        </row>
      </sheetData>
      <sheetData sheetId="51">
        <row r="4">
          <cell r="O4">
            <v>67.099999999999994</v>
          </cell>
        </row>
      </sheetData>
      <sheetData sheetId="52">
        <row r="4">
          <cell r="O4">
            <v>67.099999999999994</v>
          </cell>
        </row>
      </sheetData>
      <sheetData sheetId="53"/>
      <sheetData sheetId="54"/>
      <sheetData sheetId="55"/>
      <sheetData sheetId="56"/>
      <sheetData sheetId="57">
        <row r="4">
          <cell r="O4">
            <v>67.099999999999994</v>
          </cell>
        </row>
      </sheetData>
      <sheetData sheetId="58" refreshError="1"/>
      <sheetData sheetId="59" refreshError="1"/>
      <sheetData sheetId="60" refreshError="1"/>
      <sheetData sheetId="61">
        <row r="4">
          <cell r="O4">
            <v>67.099999999999994</v>
          </cell>
        </row>
      </sheetData>
      <sheetData sheetId="62">
        <row r="4">
          <cell r="O4">
            <v>67.099999999999994</v>
          </cell>
        </row>
      </sheetData>
      <sheetData sheetId="63">
        <row r="4">
          <cell r="O4">
            <v>67.099999999999994</v>
          </cell>
        </row>
      </sheetData>
      <sheetData sheetId="64">
        <row r="4">
          <cell r="O4">
            <v>67.099999999999994</v>
          </cell>
        </row>
      </sheetData>
      <sheetData sheetId="65">
        <row r="4">
          <cell r="O4">
            <v>67.099999999999994</v>
          </cell>
        </row>
      </sheetData>
      <sheetData sheetId="66">
        <row r="4">
          <cell r="O4">
            <v>67.099999999999994</v>
          </cell>
        </row>
      </sheetData>
      <sheetData sheetId="67">
        <row r="4">
          <cell r="O4">
            <v>67.099999999999994</v>
          </cell>
        </row>
      </sheetData>
      <sheetData sheetId="68">
        <row r="4">
          <cell r="O4">
            <v>67.099999999999994</v>
          </cell>
        </row>
      </sheetData>
      <sheetData sheetId="69">
        <row r="4">
          <cell r="O4">
            <v>67.099999999999994</v>
          </cell>
        </row>
      </sheetData>
      <sheetData sheetId="7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 сверка"/>
      <sheetName val="Ушланма"/>
      <sheetName val="форма"/>
      <sheetName val="режа"/>
      <sheetName val="Нарх"/>
      <sheetName val="программа"/>
      <sheetName val="маълумот"/>
      <sheetName val="ПК-17"/>
      <sheetName val="Пункт"/>
      <sheetName val="Куритиш нормаси"/>
      <sheetName val="теримпул"/>
      <sheetName val="Фориш 2003"/>
      <sheetName val="Массив"/>
      <sheetName val="Арн"/>
      <sheetName val="жиз"/>
      <sheetName val="Пах"/>
      <sheetName val="МФО руйхат"/>
      <sheetName val="s"/>
      <sheetName val="c"/>
      <sheetName val="Лист2"/>
      <sheetName val="DNET"/>
      <sheetName val="Ер Ресурс"/>
      <sheetName val="Results"/>
      <sheetName val="MIN-MAX"/>
      <sheetName val="Prog. rost tarifov"/>
      <sheetName val="акт_сверка"/>
      <sheetName val="Куритиш_нормаси"/>
      <sheetName val="Фориш_2003"/>
      <sheetName val="МФО_руйхат"/>
      <sheetName val="Ер_Ресурс"/>
      <sheetName val="21 шакл"/>
      <sheetName val="табли 4 местний совет"/>
      <sheetName val="акт_сверка1"/>
      <sheetName val="Куритиш_нормаси1"/>
      <sheetName val="Фориш_20031"/>
      <sheetName val="МФО_руйхат1"/>
      <sheetName val="Ер_Ресурс1"/>
      <sheetName val="Prog__rost_tarifov"/>
      <sheetName val="лист1"/>
      <sheetName val="свод_СвС"/>
      <sheetName val="Опс партия 2005-2этап"/>
      <sheetName val="для ГАКа"/>
      <sheetName val="20"/>
      <sheetName val="I-полугодие"/>
      <sheetName val="год (2)"/>
      <sheetName val="год"/>
      <sheetName val="II-полугодие"/>
      <sheetName val="4"/>
      <sheetName val="3"/>
      <sheetName val="1"/>
      <sheetName val="2"/>
      <sheetName val="МЛРД 3"/>
      <sheetName val="МЛРД 2"/>
      <sheetName val="МЛРД 1"/>
      <sheetName val="МЛРД"/>
      <sheetName val="12"/>
      <sheetName val="СВОД"/>
      <sheetName val="Карбамид"/>
      <sheetName val="АС"/>
      <sheetName val="ДАЦ"/>
      <sheetName val="ХМД"/>
      <sheetName val="акт_сверка2"/>
      <sheetName val="Куритиш_нормаси2"/>
      <sheetName val="Фориш_20032"/>
      <sheetName val="МФО_руйхат2"/>
      <sheetName val="Ер_Ресурс2"/>
      <sheetName val="Prog__rost_tarifov1"/>
      <sheetName val="21_шакл"/>
      <sheetName val="табли_4_местний_совет"/>
      <sheetName val="Опс_партия_2005-2этап"/>
      <sheetName val="для_ГАКа"/>
      <sheetName val="год_(2)"/>
      <sheetName val="МЛРД_3"/>
      <sheetName val="МЛРД_2"/>
      <sheetName val="МЛРД_1"/>
      <sheetName val="ОКДАРЁ (3)"/>
      <sheetName val="акт_сверка3"/>
      <sheetName val="Куритиш_нормаси3"/>
      <sheetName val="Фориш_20033"/>
      <sheetName val="МФО_руйхат3"/>
      <sheetName val="Ер_Ресурс3"/>
      <sheetName val="Prog__rost_tarifov2"/>
      <sheetName val="21_шакл1"/>
      <sheetName val="табли_4_местний_совет1"/>
      <sheetName val="для_ГАКа1"/>
      <sheetName val="год_(2)1"/>
      <sheetName val="МЛРД_31"/>
      <sheetName val="МЛРД_21"/>
      <sheetName val="МЛРД_11"/>
      <sheetName val="Опс_партия_2005-2этап1"/>
      <sheetName val="ОКДАРЁ_(3)"/>
      <sheetName val="фев"/>
      <sheetName val="уюшмага10,09 холатига"/>
      <sheetName val="акт_сверка4"/>
      <sheetName val="Куритиш_нормаси4"/>
      <sheetName val="Фориш_20034"/>
      <sheetName val="МФО_руйхат4"/>
      <sheetName val="Ер_Ресурс4"/>
      <sheetName val="Prog__rost_tarifov3"/>
      <sheetName val="21_шакл2"/>
      <sheetName val="табли_4_местний_совет2"/>
      <sheetName val="для_ГАКа2"/>
      <sheetName val="год_(2)2"/>
      <sheetName val="МЛРД_32"/>
      <sheetName val="МЛРД_22"/>
      <sheetName val="МЛРД_12"/>
      <sheetName val="Опс_партия_2005-2этап2"/>
      <sheetName val="ОКДАРЁ_(3)1"/>
      <sheetName val="Зан-ть(р-ны)"/>
      <sheetName val="акт_сверка5"/>
      <sheetName val="Куритиш_нормаси5"/>
      <sheetName val="Фориш_20035"/>
      <sheetName val="МФО_руйхат5"/>
      <sheetName val="Ер_Ресурс5"/>
      <sheetName val="Prog__rost_tarifov4"/>
      <sheetName val="21_шакл3"/>
      <sheetName val="табли_4_местний_совет3"/>
      <sheetName val="Опс_партия_2005-2этап3"/>
      <sheetName val="для_ГАКа3"/>
      <sheetName val="год_(2)3"/>
      <sheetName val="МЛРД_33"/>
      <sheetName val="МЛРД_23"/>
      <sheetName val="МЛРД_13"/>
      <sheetName val="ОКДАРЁ_(3)2"/>
      <sheetName val="уюшмага10,09_холатига"/>
      <sheetName val="ВВОД"/>
      <sheetName val="NA6502"/>
    </sheetNames>
    <sheetDataSet>
      <sheetData sheetId="0">
        <row r="1">
          <cell r="A1" t="str">
            <v>ключ</v>
          </cell>
        </row>
      </sheetData>
      <sheetData sheetId="1">
        <row r="1">
          <cell r="A1" t="str">
            <v>Ракам</v>
          </cell>
        </row>
      </sheetData>
      <sheetData sheetId="2" refreshError="1"/>
      <sheetData sheetId="3">
        <row r="1">
          <cell r="A1" t="str">
            <v>Ракам</v>
          </cell>
        </row>
      </sheetData>
      <sheetData sheetId="4" refreshError="1">
        <row r="1">
          <cell r="A1" t="str">
            <v>ключ</v>
          </cell>
          <cell r="B1" t="str">
            <v>Нав</v>
          </cell>
          <cell r="C1" t="str">
            <v>Сорт</v>
          </cell>
          <cell r="D1" t="str">
            <v>Синф</v>
          </cell>
          <cell r="E1" t="str">
            <v>Нарх</v>
          </cell>
          <cell r="F1" t="str">
            <v>Тола</v>
          </cell>
          <cell r="G1" t="str">
            <v>Чигит</v>
          </cell>
          <cell r="H1" t="str">
            <v>Момик</v>
          </cell>
          <cell r="I1" t="str">
            <v>Улюксод</v>
          </cell>
          <cell r="J1" t="str">
            <v>Пухосод</v>
          </cell>
          <cell r="K1" t="str">
            <v>Угары</v>
          </cell>
          <cell r="L1" t="str">
            <v>Нам_нор</v>
          </cell>
          <cell r="M1" t="str">
            <v>Ифл_нор</v>
          </cell>
          <cell r="N1" t="str">
            <v>Нам_расч</v>
          </cell>
          <cell r="O1" t="str">
            <v>Ифл_расч</v>
          </cell>
          <cell r="P1" t="str">
            <v>кртзк</v>
          </cell>
        </row>
        <row r="2">
          <cell r="A2" t="str">
            <v>Бух-611</v>
          </cell>
          <cell r="B2" t="str">
            <v>Бух-6</v>
          </cell>
          <cell r="C2">
            <v>1</v>
          </cell>
          <cell r="D2">
            <v>1</v>
          </cell>
          <cell r="E2">
            <v>145740</v>
          </cell>
          <cell r="F2">
            <v>33.200000000000003</v>
          </cell>
          <cell r="G2">
            <v>55.7</v>
          </cell>
          <cell r="H2">
            <v>3.1</v>
          </cell>
          <cell r="I2">
            <v>0.7</v>
          </cell>
          <cell r="J2">
            <v>2.6</v>
          </cell>
          <cell r="K2">
            <v>4.7</v>
          </cell>
          <cell r="L2">
            <v>9</v>
          </cell>
          <cell r="M2">
            <v>3</v>
          </cell>
          <cell r="N2">
            <v>9</v>
          </cell>
          <cell r="O2">
            <v>2</v>
          </cell>
          <cell r="P2">
            <v>1.02</v>
          </cell>
        </row>
        <row r="3">
          <cell r="A3" t="str">
            <v>Бух-612</v>
          </cell>
          <cell r="B3" t="str">
            <v>Бух-6</v>
          </cell>
          <cell r="C3">
            <v>1</v>
          </cell>
          <cell r="D3">
            <v>2</v>
          </cell>
          <cell r="E3">
            <v>142010</v>
          </cell>
          <cell r="F3">
            <v>32.700000000000003</v>
          </cell>
          <cell r="G3">
            <v>55.4</v>
          </cell>
          <cell r="H3">
            <v>3.1</v>
          </cell>
          <cell r="I3">
            <v>0.7</v>
          </cell>
          <cell r="J3">
            <v>2.6</v>
          </cell>
          <cell r="K3">
            <v>5.5000000000000142</v>
          </cell>
          <cell r="L3">
            <v>12</v>
          </cell>
          <cell r="M3">
            <v>10</v>
          </cell>
          <cell r="N3">
            <v>9</v>
          </cell>
          <cell r="O3">
            <v>2</v>
          </cell>
          <cell r="P3">
            <v>1.02</v>
          </cell>
        </row>
        <row r="4">
          <cell r="A4" t="str">
            <v>Бух-613</v>
          </cell>
          <cell r="B4" t="str">
            <v>Бух-6</v>
          </cell>
          <cell r="C4">
            <v>1</v>
          </cell>
          <cell r="D4">
            <v>3</v>
          </cell>
          <cell r="E4">
            <v>113600</v>
          </cell>
          <cell r="F4">
            <v>32.5</v>
          </cell>
          <cell r="G4">
            <v>55.4</v>
          </cell>
          <cell r="H4">
            <v>3.1</v>
          </cell>
          <cell r="I4">
            <v>0.7</v>
          </cell>
          <cell r="J4">
            <v>2.6</v>
          </cell>
          <cell r="K4">
            <v>5.7</v>
          </cell>
          <cell r="L4">
            <v>14</v>
          </cell>
          <cell r="M4">
            <v>16</v>
          </cell>
          <cell r="N4">
            <v>9</v>
          </cell>
          <cell r="O4">
            <v>2</v>
          </cell>
          <cell r="P4">
            <v>1.02</v>
          </cell>
        </row>
        <row r="5">
          <cell r="A5" t="str">
            <v>Бух-621</v>
          </cell>
          <cell r="B5" t="str">
            <v>Бух-6</v>
          </cell>
          <cell r="C5">
            <v>2</v>
          </cell>
          <cell r="D5">
            <v>1</v>
          </cell>
          <cell r="E5">
            <v>126000</v>
          </cell>
          <cell r="F5">
            <v>31.8</v>
          </cell>
          <cell r="G5">
            <v>54</v>
          </cell>
          <cell r="H5">
            <v>3.3</v>
          </cell>
          <cell r="I5">
            <v>0.9</v>
          </cell>
          <cell r="J5">
            <v>3.3</v>
          </cell>
          <cell r="K5">
            <v>6.7</v>
          </cell>
          <cell r="L5">
            <v>10</v>
          </cell>
          <cell r="M5">
            <v>5</v>
          </cell>
          <cell r="N5">
            <v>9</v>
          </cell>
          <cell r="O5">
            <v>2</v>
          </cell>
          <cell r="P5">
            <v>1.02</v>
          </cell>
        </row>
        <row r="6">
          <cell r="A6" t="str">
            <v>Бух-622</v>
          </cell>
          <cell r="B6" t="str">
            <v>Бух-6</v>
          </cell>
          <cell r="C6">
            <v>2</v>
          </cell>
          <cell r="D6">
            <v>2</v>
          </cell>
          <cell r="E6">
            <v>122260</v>
          </cell>
          <cell r="F6">
            <v>31.1</v>
          </cell>
          <cell r="G6">
            <v>53.8</v>
          </cell>
          <cell r="H6">
            <v>3.3</v>
          </cell>
          <cell r="I6">
            <v>0.9</v>
          </cell>
          <cell r="J6">
            <v>3.3</v>
          </cell>
          <cell r="K6">
            <v>7.5999999999999943</v>
          </cell>
          <cell r="L6">
            <v>13</v>
          </cell>
          <cell r="M6">
            <v>10</v>
          </cell>
          <cell r="N6">
            <v>9</v>
          </cell>
          <cell r="O6">
            <v>2</v>
          </cell>
          <cell r="P6">
            <v>1.02</v>
          </cell>
        </row>
        <row r="7">
          <cell r="A7" t="str">
            <v>Бух-623</v>
          </cell>
          <cell r="B7" t="str">
            <v>Бух-6</v>
          </cell>
          <cell r="C7">
            <v>2</v>
          </cell>
          <cell r="D7">
            <v>3</v>
          </cell>
          <cell r="E7">
            <v>112400</v>
          </cell>
          <cell r="F7">
            <v>30.7</v>
          </cell>
          <cell r="G7">
            <v>53.8</v>
          </cell>
          <cell r="H7">
            <v>3.3</v>
          </cell>
          <cell r="I7">
            <v>0.9</v>
          </cell>
          <cell r="J7">
            <v>3.3</v>
          </cell>
          <cell r="K7">
            <v>8</v>
          </cell>
          <cell r="L7">
            <v>16</v>
          </cell>
          <cell r="M7">
            <v>16</v>
          </cell>
          <cell r="N7">
            <v>9</v>
          </cell>
          <cell r="O7">
            <v>2</v>
          </cell>
          <cell r="P7">
            <v>1.02</v>
          </cell>
        </row>
        <row r="8">
          <cell r="A8" t="str">
            <v>Бух-631</v>
          </cell>
          <cell r="B8" t="str">
            <v>Бух-6</v>
          </cell>
          <cell r="C8">
            <v>3</v>
          </cell>
          <cell r="D8">
            <v>1</v>
          </cell>
          <cell r="E8">
            <v>116670</v>
          </cell>
          <cell r="F8">
            <v>30.5</v>
          </cell>
          <cell r="G8">
            <v>51.1</v>
          </cell>
          <cell r="H8">
            <v>3.7</v>
          </cell>
          <cell r="I8">
            <v>1</v>
          </cell>
          <cell r="J8">
            <v>3.8</v>
          </cell>
          <cell r="K8">
            <v>9.9000000000000057</v>
          </cell>
          <cell r="L8">
            <v>11</v>
          </cell>
          <cell r="M8">
            <v>8</v>
          </cell>
          <cell r="N8">
            <v>9</v>
          </cell>
          <cell r="O8">
            <v>2</v>
          </cell>
          <cell r="P8">
            <v>1.02</v>
          </cell>
        </row>
        <row r="9">
          <cell r="A9" t="str">
            <v>Бух-632</v>
          </cell>
          <cell r="B9" t="str">
            <v>Бух-6</v>
          </cell>
          <cell r="C9">
            <v>3</v>
          </cell>
          <cell r="D9">
            <v>2</v>
          </cell>
          <cell r="E9">
            <v>103820</v>
          </cell>
          <cell r="F9">
            <v>28.9</v>
          </cell>
          <cell r="G9">
            <v>50.8</v>
          </cell>
          <cell r="H9">
            <v>3.7</v>
          </cell>
          <cell r="I9">
            <v>1</v>
          </cell>
          <cell r="J9">
            <v>3.8</v>
          </cell>
          <cell r="K9">
            <v>11.8</v>
          </cell>
          <cell r="L9">
            <v>15</v>
          </cell>
          <cell r="M9">
            <v>12</v>
          </cell>
          <cell r="N9">
            <v>9</v>
          </cell>
          <cell r="O9">
            <v>2</v>
          </cell>
          <cell r="P9">
            <v>1.02</v>
          </cell>
        </row>
        <row r="10">
          <cell r="A10" t="str">
            <v>Бух-633</v>
          </cell>
          <cell r="B10" t="str">
            <v>Бух-6</v>
          </cell>
          <cell r="C10">
            <v>3</v>
          </cell>
          <cell r="D10">
            <v>3</v>
          </cell>
          <cell r="E10">
            <v>73510</v>
          </cell>
          <cell r="F10">
            <v>28.7</v>
          </cell>
          <cell r="G10">
            <v>50.8</v>
          </cell>
          <cell r="H10">
            <v>3.7</v>
          </cell>
          <cell r="I10">
            <v>1</v>
          </cell>
          <cell r="J10">
            <v>3.8</v>
          </cell>
          <cell r="K10">
            <v>12</v>
          </cell>
          <cell r="L10">
            <v>18</v>
          </cell>
          <cell r="M10">
            <v>18</v>
          </cell>
          <cell r="N10">
            <v>9</v>
          </cell>
          <cell r="O10">
            <v>2</v>
          </cell>
          <cell r="P10">
            <v>1.02</v>
          </cell>
        </row>
        <row r="11">
          <cell r="A11" t="str">
            <v>Бух-641</v>
          </cell>
          <cell r="B11" t="str">
            <v>Бух-6</v>
          </cell>
          <cell r="C11">
            <v>4</v>
          </cell>
          <cell r="D11">
            <v>1</v>
          </cell>
          <cell r="E11">
            <v>86970</v>
          </cell>
          <cell r="F11">
            <v>28.1</v>
          </cell>
          <cell r="G11">
            <v>49.6</v>
          </cell>
          <cell r="H11">
            <v>4</v>
          </cell>
          <cell r="I11">
            <v>1.4</v>
          </cell>
          <cell r="J11">
            <v>3.9</v>
          </cell>
          <cell r="K11">
            <v>13</v>
          </cell>
          <cell r="L11">
            <v>13</v>
          </cell>
          <cell r="M11">
            <v>12</v>
          </cell>
          <cell r="N11">
            <v>9</v>
          </cell>
          <cell r="O11">
            <v>2</v>
          </cell>
          <cell r="P11">
            <v>1.02</v>
          </cell>
        </row>
        <row r="12">
          <cell r="A12" t="str">
            <v>Бух-642</v>
          </cell>
          <cell r="B12" t="str">
            <v>Бух-6</v>
          </cell>
          <cell r="C12">
            <v>4</v>
          </cell>
          <cell r="D12">
            <v>2</v>
          </cell>
          <cell r="E12">
            <v>67390</v>
          </cell>
          <cell r="F12">
            <v>27.6</v>
          </cell>
          <cell r="G12">
            <v>49.1</v>
          </cell>
          <cell r="H12">
            <v>4</v>
          </cell>
          <cell r="I12">
            <v>1.4</v>
          </cell>
          <cell r="J12">
            <v>3.9</v>
          </cell>
          <cell r="K12">
            <v>14</v>
          </cell>
          <cell r="L12">
            <v>17</v>
          </cell>
          <cell r="M12">
            <v>16</v>
          </cell>
          <cell r="N12">
            <v>9</v>
          </cell>
          <cell r="O12">
            <v>2</v>
          </cell>
          <cell r="P12">
            <v>1.02</v>
          </cell>
        </row>
        <row r="13">
          <cell r="A13" t="str">
            <v>Бух-643</v>
          </cell>
          <cell r="B13" t="str">
            <v>Бух-6</v>
          </cell>
          <cell r="C13">
            <v>4</v>
          </cell>
          <cell r="D13">
            <v>3</v>
          </cell>
          <cell r="E13">
            <v>51470</v>
          </cell>
          <cell r="F13">
            <v>27.3</v>
          </cell>
          <cell r="G13">
            <v>49.1</v>
          </cell>
          <cell r="H13">
            <v>4</v>
          </cell>
          <cell r="I13">
            <v>1.4</v>
          </cell>
          <cell r="J13">
            <v>3.9</v>
          </cell>
          <cell r="K13">
            <v>14.3</v>
          </cell>
          <cell r="L13">
            <v>20</v>
          </cell>
          <cell r="M13">
            <v>20</v>
          </cell>
          <cell r="N13">
            <v>9</v>
          </cell>
          <cell r="O13">
            <v>2</v>
          </cell>
          <cell r="P13">
            <v>1.02</v>
          </cell>
        </row>
        <row r="14">
          <cell r="A14" t="str">
            <v>Бух-653</v>
          </cell>
          <cell r="B14" t="str">
            <v>Бух-6</v>
          </cell>
          <cell r="C14">
            <v>5</v>
          </cell>
          <cell r="D14">
            <v>3</v>
          </cell>
          <cell r="E14">
            <v>36120</v>
          </cell>
          <cell r="F14">
            <v>26.3</v>
          </cell>
          <cell r="G14">
            <v>48.7</v>
          </cell>
          <cell r="H14">
            <v>5</v>
          </cell>
          <cell r="I14">
            <v>1.4</v>
          </cell>
          <cell r="J14">
            <v>3.9</v>
          </cell>
          <cell r="K14">
            <v>14.7</v>
          </cell>
          <cell r="L14">
            <v>22</v>
          </cell>
          <cell r="M14">
            <v>22</v>
          </cell>
          <cell r="N14">
            <v>9</v>
          </cell>
          <cell r="O14">
            <v>2</v>
          </cell>
          <cell r="P14">
            <v>1.02</v>
          </cell>
        </row>
        <row r="15">
          <cell r="A15" t="str">
            <v>С-652411</v>
          </cell>
          <cell r="B15" t="str">
            <v>С-6524</v>
          </cell>
          <cell r="C15">
            <v>1</v>
          </cell>
          <cell r="D15">
            <v>1</v>
          </cell>
          <cell r="E15">
            <v>154459.29999999999</v>
          </cell>
          <cell r="F15">
            <v>32.700000000000003</v>
          </cell>
          <cell r="G15">
            <v>55.5</v>
          </cell>
          <cell r="H15">
            <v>2.2000000000000002</v>
          </cell>
          <cell r="I15">
            <v>1.1000000000000001</v>
          </cell>
          <cell r="J15">
            <v>2.5</v>
          </cell>
          <cell r="K15">
            <v>6</v>
          </cell>
          <cell r="L15">
            <v>9</v>
          </cell>
          <cell r="M15">
            <v>3</v>
          </cell>
          <cell r="N15">
            <v>9</v>
          </cell>
          <cell r="O15">
            <v>2</v>
          </cell>
          <cell r="P15">
            <v>1</v>
          </cell>
        </row>
        <row r="16">
          <cell r="A16" t="str">
            <v>С-652412</v>
          </cell>
          <cell r="B16" t="str">
            <v>С-6524</v>
          </cell>
          <cell r="C16">
            <v>1</v>
          </cell>
          <cell r="D16">
            <v>2</v>
          </cell>
          <cell r="E16">
            <v>150570.79999999999</v>
          </cell>
          <cell r="F16">
            <v>32</v>
          </cell>
          <cell r="G16">
            <v>55</v>
          </cell>
          <cell r="H16">
            <v>2.2000000000000002</v>
          </cell>
          <cell r="I16">
            <v>1.1000000000000001</v>
          </cell>
          <cell r="J16">
            <v>2.5</v>
          </cell>
          <cell r="K16">
            <v>7.2</v>
          </cell>
          <cell r="L16">
            <v>12</v>
          </cell>
          <cell r="M16">
            <v>10</v>
          </cell>
          <cell r="N16">
            <v>9</v>
          </cell>
          <cell r="O16">
            <v>2</v>
          </cell>
          <cell r="P16">
            <v>1</v>
          </cell>
        </row>
        <row r="17">
          <cell r="A17" t="str">
            <v>С-652413</v>
          </cell>
          <cell r="B17" t="str">
            <v>С-6524</v>
          </cell>
          <cell r="C17">
            <v>1</v>
          </cell>
          <cell r="D17">
            <v>3</v>
          </cell>
          <cell r="E17">
            <v>120493</v>
          </cell>
          <cell r="F17">
            <v>31.6</v>
          </cell>
          <cell r="G17">
            <v>55</v>
          </cell>
          <cell r="H17">
            <v>2.2999999999999998</v>
          </cell>
          <cell r="I17">
            <v>1.1000000000000001</v>
          </cell>
          <cell r="J17">
            <v>2.5</v>
          </cell>
          <cell r="K17">
            <v>7.5000000000000142</v>
          </cell>
          <cell r="L17">
            <v>14</v>
          </cell>
          <cell r="M17">
            <v>16</v>
          </cell>
          <cell r="N17">
            <v>9</v>
          </cell>
          <cell r="O17">
            <v>2</v>
          </cell>
          <cell r="P17">
            <v>1</v>
          </cell>
        </row>
        <row r="18">
          <cell r="A18" t="str">
            <v>С-652421</v>
          </cell>
          <cell r="B18" t="str">
            <v>С-6524</v>
          </cell>
          <cell r="C18">
            <v>2</v>
          </cell>
          <cell r="D18">
            <v>1</v>
          </cell>
          <cell r="E18">
            <v>133602.79999999999</v>
          </cell>
          <cell r="F18">
            <v>31.5</v>
          </cell>
          <cell r="G18">
            <v>54.2</v>
          </cell>
          <cell r="H18">
            <v>2.5</v>
          </cell>
          <cell r="I18">
            <v>1.1000000000000001</v>
          </cell>
          <cell r="J18">
            <v>2.6</v>
          </cell>
          <cell r="K18">
            <v>8.1000000000000085</v>
          </cell>
          <cell r="L18">
            <v>10</v>
          </cell>
          <cell r="M18">
            <v>5</v>
          </cell>
          <cell r="N18">
            <v>9</v>
          </cell>
          <cell r="O18">
            <v>2</v>
          </cell>
          <cell r="P18">
            <v>1</v>
          </cell>
        </row>
        <row r="19">
          <cell r="A19" t="str">
            <v>С-652422</v>
          </cell>
          <cell r="B19" t="str">
            <v>С-6524</v>
          </cell>
          <cell r="C19">
            <v>2</v>
          </cell>
          <cell r="D19">
            <v>2</v>
          </cell>
          <cell r="E19">
            <v>129613.3</v>
          </cell>
          <cell r="F19">
            <v>30.3</v>
          </cell>
          <cell r="G19">
            <v>53.7</v>
          </cell>
          <cell r="H19">
            <v>2.5</v>
          </cell>
          <cell r="I19">
            <v>1.1000000000000001</v>
          </cell>
          <cell r="J19">
            <v>2.6</v>
          </cell>
          <cell r="K19">
            <v>9.8000000000000114</v>
          </cell>
          <cell r="L19">
            <v>13</v>
          </cell>
          <cell r="M19">
            <v>10</v>
          </cell>
          <cell r="N19">
            <v>9</v>
          </cell>
          <cell r="O19">
            <v>2</v>
          </cell>
          <cell r="P19">
            <v>1</v>
          </cell>
        </row>
        <row r="20">
          <cell r="A20" t="str">
            <v>С-652423</v>
          </cell>
          <cell r="B20" t="str">
            <v>С-6524</v>
          </cell>
          <cell r="C20">
            <v>2</v>
          </cell>
          <cell r="D20">
            <v>3</v>
          </cell>
          <cell r="E20">
            <v>119180</v>
          </cell>
          <cell r="F20">
            <v>30</v>
          </cell>
          <cell r="G20">
            <v>53.7</v>
          </cell>
          <cell r="H20">
            <v>2.5</v>
          </cell>
          <cell r="I20">
            <v>1.1000000000000001</v>
          </cell>
          <cell r="J20">
            <v>2.6</v>
          </cell>
          <cell r="K20">
            <v>10.1</v>
          </cell>
          <cell r="L20">
            <v>16</v>
          </cell>
          <cell r="M20">
            <v>16</v>
          </cell>
          <cell r="N20">
            <v>9</v>
          </cell>
          <cell r="O20">
            <v>2</v>
          </cell>
          <cell r="P20">
            <v>1</v>
          </cell>
        </row>
        <row r="21">
          <cell r="A21" t="str">
            <v>С-652431</v>
          </cell>
          <cell r="B21" t="str">
            <v>С-6524</v>
          </cell>
          <cell r="C21">
            <v>3</v>
          </cell>
          <cell r="D21">
            <v>1</v>
          </cell>
          <cell r="E21">
            <v>123785.60000000001</v>
          </cell>
          <cell r="F21">
            <v>29.4</v>
          </cell>
          <cell r="G21">
            <v>52.3</v>
          </cell>
          <cell r="H21">
            <v>2.9</v>
          </cell>
          <cell r="I21">
            <v>1.3</v>
          </cell>
          <cell r="J21">
            <v>3.6</v>
          </cell>
          <cell r="K21">
            <v>10.5</v>
          </cell>
          <cell r="L21">
            <v>11</v>
          </cell>
          <cell r="M21">
            <v>8</v>
          </cell>
          <cell r="N21">
            <v>9</v>
          </cell>
          <cell r="O21">
            <v>2</v>
          </cell>
          <cell r="P21">
            <v>1</v>
          </cell>
        </row>
        <row r="22">
          <cell r="A22" t="str">
            <v>С-652432</v>
          </cell>
          <cell r="B22" t="str">
            <v>С-6524</v>
          </cell>
          <cell r="C22">
            <v>3</v>
          </cell>
          <cell r="D22">
            <v>2</v>
          </cell>
          <cell r="E22">
            <v>110140.5</v>
          </cell>
          <cell r="F22">
            <v>28.6</v>
          </cell>
          <cell r="G22">
            <v>52</v>
          </cell>
          <cell r="H22">
            <v>2.9</v>
          </cell>
          <cell r="I22">
            <v>1.3</v>
          </cell>
          <cell r="J22">
            <v>3.6</v>
          </cell>
          <cell r="K22">
            <v>11.6</v>
          </cell>
          <cell r="L22">
            <v>15</v>
          </cell>
          <cell r="M22">
            <v>12</v>
          </cell>
          <cell r="N22">
            <v>9</v>
          </cell>
          <cell r="O22">
            <v>2</v>
          </cell>
          <cell r="P22">
            <v>1</v>
          </cell>
        </row>
        <row r="23">
          <cell r="A23" t="str">
            <v>С-652433</v>
          </cell>
          <cell r="B23" t="str">
            <v>С-6524</v>
          </cell>
          <cell r="C23">
            <v>3</v>
          </cell>
          <cell r="D23">
            <v>3</v>
          </cell>
          <cell r="E23">
            <v>77911.399999999994</v>
          </cell>
          <cell r="F23">
            <v>28.3</v>
          </cell>
          <cell r="G23">
            <v>52</v>
          </cell>
          <cell r="H23">
            <v>2.9</v>
          </cell>
          <cell r="I23">
            <v>1.3</v>
          </cell>
          <cell r="J23">
            <v>3.6</v>
          </cell>
          <cell r="K23">
            <v>11.9</v>
          </cell>
          <cell r="L23">
            <v>18</v>
          </cell>
          <cell r="M23">
            <v>18</v>
          </cell>
          <cell r="N23">
            <v>9</v>
          </cell>
          <cell r="O23">
            <v>2</v>
          </cell>
          <cell r="P23">
            <v>1</v>
          </cell>
        </row>
        <row r="24">
          <cell r="A24" t="str">
            <v>С-652441</v>
          </cell>
          <cell r="B24" t="str">
            <v>С-6524</v>
          </cell>
          <cell r="C24">
            <v>4</v>
          </cell>
          <cell r="D24">
            <v>1</v>
          </cell>
          <cell r="E24">
            <v>92263.5</v>
          </cell>
          <cell r="F24">
            <v>26.9</v>
          </cell>
          <cell r="G24">
            <v>51.2</v>
          </cell>
          <cell r="H24">
            <v>3.3</v>
          </cell>
          <cell r="I24">
            <v>1.6</v>
          </cell>
          <cell r="J24">
            <v>3.9</v>
          </cell>
          <cell r="K24">
            <v>13.1</v>
          </cell>
          <cell r="L24">
            <v>13</v>
          </cell>
          <cell r="M24">
            <v>12</v>
          </cell>
          <cell r="N24">
            <v>9</v>
          </cell>
          <cell r="O24">
            <v>2</v>
          </cell>
          <cell r="P24">
            <v>1</v>
          </cell>
        </row>
        <row r="25">
          <cell r="A25" t="str">
            <v>С-652442</v>
          </cell>
          <cell r="B25" t="str">
            <v>С-6524</v>
          </cell>
          <cell r="C25">
            <v>4</v>
          </cell>
          <cell r="D25">
            <v>2</v>
          </cell>
          <cell r="E25">
            <v>71447.399999999994</v>
          </cell>
          <cell r="F25">
            <v>26.5</v>
          </cell>
          <cell r="G25">
            <v>50.7</v>
          </cell>
          <cell r="H25">
            <v>3.3</v>
          </cell>
          <cell r="I25">
            <v>1.6</v>
          </cell>
          <cell r="J25">
            <v>3.9</v>
          </cell>
          <cell r="K25">
            <v>14</v>
          </cell>
          <cell r="L25">
            <v>17</v>
          </cell>
          <cell r="M25">
            <v>16</v>
          </cell>
          <cell r="N25">
            <v>9</v>
          </cell>
          <cell r="O25">
            <v>2</v>
          </cell>
          <cell r="P25">
            <v>1</v>
          </cell>
        </row>
        <row r="26">
          <cell r="A26" t="str">
            <v>С-652443</v>
          </cell>
          <cell r="B26" t="str">
            <v>С-6524</v>
          </cell>
          <cell r="C26">
            <v>4</v>
          </cell>
          <cell r="D26">
            <v>3</v>
          </cell>
          <cell r="E26">
            <v>54560.2</v>
          </cell>
          <cell r="F26">
            <v>26.1</v>
          </cell>
          <cell r="G26">
            <v>50.2</v>
          </cell>
          <cell r="H26">
            <v>3.3</v>
          </cell>
          <cell r="I26">
            <v>1.6</v>
          </cell>
          <cell r="J26">
            <v>3.9</v>
          </cell>
          <cell r="K26">
            <v>14.9</v>
          </cell>
          <cell r="L26">
            <v>20</v>
          </cell>
          <cell r="M26">
            <v>20</v>
          </cell>
          <cell r="N26">
            <v>9</v>
          </cell>
          <cell r="O26">
            <v>2</v>
          </cell>
          <cell r="P26">
            <v>1</v>
          </cell>
        </row>
        <row r="27">
          <cell r="A27" t="str">
            <v>С-652453</v>
          </cell>
          <cell r="B27" t="str">
            <v>С-6524</v>
          </cell>
          <cell r="C27">
            <v>5</v>
          </cell>
          <cell r="D27">
            <v>3</v>
          </cell>
          <cell r="E27">
            <v>38248.699999999997</v>
          </cell>
          <cell r="F27">
            <v>25.5</v>
          </cell>
          <cell r="G27">
            <v>50.1</v>
          </cell>
          <cell r="H27">
            <v>3.4</v>
          </cell>
          <cell r="I27">
            <v>1.8</v>
          </cell>
          <cell r="J27">
            <v>4</v>
          </cell>
          <cell r="K27">
            <v>15.2</v>
          </cell>
          <cell r="L27">
            <v>22</v>
          </cell>
          <cell r="M27">
            <v>22</v>
          </cell>
          <cell r="N27">
            <v>9</v>
          </cell>
          <cell r="O27">
            <v>2</v>
          </cell>
          <cell r="P27">
            <v>1</v>
          </cell>
        </row>
        <row r="28">
          <cell r="A28" t="str">
            <v>Окдарё611</v>
          </cell>
          <cell r="B28" t="str">
            <v>Окдарё6</v>
          </cell>
          <cell r="C28">
            <v>1</v>
          </cell>
          <cell r="D28">
            <v>1</v>
          </cell>
          <cell r="E28">
            <v>295040</v>
          </cell>
          <cell r="F28">
            <v>34.5</v>
          </cell>
          <cell r="G28">
            <v>55.5</v>
          </cell>
          <cell r="H28">
            <v>2</v>
          </cell>
          <cell r="I28">
            <v>0.8</v>
          </cell>
          <cell r="J28">
            <v>2.4</v>
          </cell>
          <cell r="K28">
            <v>4.8</v>
          </cell>
          <cell r="L28">
            <v>9</v>
          </cell>
          <cell r="M28">
            <v>3</v>
          </cell>
          <cell r="N28">
            <v>9</v>
          </cell>
          <cell r="O28">
            <v>2</v>
          </cell>
          <cell r="P28">
            <v>1</v>
          </cell>
        </row>
        <row r="29">
          <cell r="A29" t="str">
            <v>Окдарё612</v>
          </cell>
          <cell r="B29" t="str">
            <v>Окдарё6</v>
          </cell>
          <cell r="C29">
            <v>1</v>
          </cell>
          <cell r="D29">
            <v>2</v>
          </cell>
          <cell r="E29">
            <v>287380</v>
          </cell>
          <cell r="F29">
            <v>34.200000000000003</v>
          </cell>
          <cell r="G29">
            <v>55.2</v>
          </cell>
          <cell r="H29">
            <v>2</v>
          </cell>
          <cell r="I29">
            <v>0.8</v>
          </cell>
          <cell r="J29">
            <v>2.4</v>
          </cell>
          <cell r="K29">
            <v>5.3999999999999915</v>
          </cell>
          <cell r="L29">
            <v>12</v>
          </cell>
          <cell r="M29">
            <v>10</v>
          </cell>
          <cell r="N29">
            <v>9</v>
          </cell>
          <cell r="O29">
            <v>2</v>
          </cell>
          <cell r="P29">
            <v>1</v>
          </cell>
        </row>
        <row r="30">
          <cell r="A30" t="str">
            <v>Окдарё613</v>
          </cell>
          <cell r="B30" t="str">
            <v>Окдарё6</v>
          </cell>
          <cell r="C30">
            <v>1</v>
          </cell>
          <cell r="D30">
            <v>3</v>
          </cell>
          <cell r="E30">
            <v>230010</v>
          </cell>
          <cell r="F30">
            <v>33.700000000000003</v>
          </cell>
          <cell r="G30">
            <v>55.2</v>
          </cell>
          <cell r="H30">
            <v>2</v>
          </cell>
          <cell r="I30">
            <v>0.8</v>
          </cell>
          <cell r="J30">
            <v>2.4</v>
          </cell>
          <cell r="K30">
            <v>5.8999999999999915</v>
          </cell>
          <cell r="L30">
            <v>14</v>
          </cell>
          <cell r="M30">
            <v>16</v>
          </cell>
          <cell r="N30">
            <v>9</v>
          </cell>
          <cell r="O30">
            <v>2</v>
          </cell>
          <cell r="P30">
            <v>1</v>
          </cell>
        </row>
        <row r="31">
          <cell r="A31" t="str">
            <v>Окдарё621</v>
          </cell>
          <cell r="B31" t="str">
            <v>Окдарё6</v>
          </cell>
          <cell r="C31">
            <v>2</v>
          </cell>
          <cell r="D31">
            <v>1</v>
          </cell>
          <cell r="E31">
            <v>255000</v>
          </cell>
          <cell r="F31">
            <v>33.1</v>
          </cell>
          <cell r="G31">
            <v>54.6</v>
          </cell>
          <cell r="H31">
            <v>2.7</v>
          </cell>
          <cell r="I31">
            <v>1</v>
          </cell>
          <cell r="J31">
            <v>2.5</v>
          </cell>
          <cell r="K31">
            <v>6.0999999999999943</v>
          </cell>
          <cell r="L31">
            <v>10</v>
          </cell>
          <cell r="M31">
            <v>5</v>
          </cell>
          <cell r="N31">
            <v>9</v>
          </cell>
          <cell r="O31">
            <v>2</v>
          </cell>
          <cell r="P31">
            <v>1</v>
          </cell>
        </row>
        <row r="32">
          <cell r="A32" t="str">
            <v>Окдарё622</v>
          </cell>
          <cell r="B32" t="str">
            <v>Окдарё6</v>
          </cell>
          <cell r="C32">
            <v>2</v>
          </cell>
          <cell r="D32">
            <v>2</v>
          </cell>
          <cell r="E32">
            <v>247350</v>
          </cell>
          <cell r="F32">
            <v>32.5</v>
          </cell>
          <cell r="G32">
            <v>54.1</v>
          </cell>
          <cell r="H32">
            <v>2.7</v>
          </cell>
          <cell r="I32">
            <v>1</v>
          </cell>
          <cell r="J32">
            <v>2.5</v>
          </cell>
          <cell r="K32">
            <v>7.2</v>
          </cell>
          <cell r="L32">
            <v>13</v>
          </cell>
          <cell r="M32">
            <v>10</v>
          </cell>
          <cell r="N32">
            <v>9</v>
          </cell>
          <cell r="O32">
            <v>2</v>
          </cell>
          <cell r="P32">
            <v>1</v>
          </cell>
        </row>
        <row r="33">
          <cell r="A33" t="str">
            <v>Окдарё623</v>
          </cell>
          <cell r="B33" t="str">
            <v>Окдарё6</v>
          </cell>
          <cell r="C33">
            <v>2</v>
          </cell>
          <cell r="D33">
            <v>3</v>
          </cell>
          <cell r="E33">
            <v>227460</v>
          </cell>
          <cell r="F33">
            <v>31.8</v>
          </cell>
          <cell r="G33">
            <v>54.1</v>
          </cell>
          <cell r="H33">
            <v>2.7</v>
          </cell>
          <cell r="I33">
            <v>1</v>
          </cell>
          <cell r="J33">
            <v>2.5</v>
          </cell>
          <cell r="K33">
            <v>7.8999999999999915</v>
          </cell>
          <cell r="L33">
            <v>16</v>
          </cell>
          <cell r="M33">
            <v>16</v>
          </cell>
          <cell r="N33">
            <v>9</v>
          </cell>
          <cell r="O33">
            <v>2</v>
          </cell>
          <cell r="P33">
            <v>1</v>
          </cell>
        </row>
        <row r="34">
          <cell r="A34" t="str">
            <v>Окдарё631</v>
          </cell>
          <cell r="B34" t="str">
            <v>Окдарё6</v>
          </cell>
          <cell r="C34">
            <v>3</v>
          </cell>
          <cell r="D34">
            <v>1</v>
          </cell>
          <cell r="E34">
            <v>236130</v>
          </cell>
          <cell r="F34">
            <v>31.5</v>
          </cell>
          <cell r="G34">
            <v>52</v>
          </cell>
          <cell r="H34">
            <v>3.1</v>
          </cell>
          <cell r="I34">
            <v>1.2</v>
          </cell>
          <cell r="J34">
            <v>3.2</v>
          </cell>
          <cell r="K34">
            <v>9</v>
          </cell>
          <cell r="L34">
            <v>11</v>
          </cell>
          <cell r="M34">
            <v>8</v>
          </cell>
          <cell r="N34">
            <v>9</v>
          </cell>
          <cell r="O34">
            <v>2</v>
          </cell>
          <cell r="P34">
            <v>1</v>
          </cell>
        </row>
        <row r="35">
          <cell r="A35" t="str">
            <v>Окдарё632</v>
          </cell>
          <cell r="B35" t="str">
            <v>Окдарё6</v>
          </cell>
          <cell r="C35">
            <v>3</v>
          </cell>
          <cell r="D35">
            <v>2</v>
          </cell>
          <cell r="E35">
            <v>210120</v>
          </cell>
          <cell r="F35">
            <v>30.4</v>
          </cell>
          <cell r="G35">
            <v>51.7</v>
          </cell>
          <cell r="H35">
            <v>3.1</v>
          </cell>
          <cell r="I35">
            <v>1.2</v>
          </cell>
          <cell r="J35">
            <v>3.2</v>
          </cell>
          <cell r="K35">
            <v>10.4</v>
          </cell>
          <cell r="L35">
            <v>15</v>
          </cell>
          <cell r="M35">
            <v>12</v>
          </cell>
          <cell r="N35">
            <v>9</v>
          </cell>
          <cell r="O35">
            <v>2</v>
          </cell>
          <cell r="P35">
            <v>1</v>
          </cell>
        </row>
        <row r="36">
          <cell r="A36" t="str">
            <v>Окдарё633</v>
          </cell>
          <cell r="B36" t="str">
            <v>Окдарё6</v>
          </cell>
          <cell r="C36">
            <v>3</v>
          </cell>
          <cell r="D36">
            <v>3</v>
          </cell>
          <cell r="E36">
            <v>148660</v>
          </cell>
          <cell r="F36">
            <v>29.9</v>
          </cell>
          <cell r="G36">
            <v>51.7</v>
          </cell>
          <cell r="H36">
            <v>3.1</v>
          </cell>
          <cell r="I36">
            <v>1.2</v>
          </cell>
          <cell r="J36">
            <v>3.2</v>
          </cell>
          <cell r="K36">
            <v>10.9</v>
          </cell>
          <cell r="L36">
            <v>18</v>
          </cell>
          <cell r="M36">
            <v>18</v>
          </cell>
          <cell r="N36">
            <v>9</v>
          </cell>
          <cell r="O36">
            <v>2</v>
          </cell>
          <cell r="P36">
            <v>1</v>
          </cell>
        </row>
        <row r="37">
          <cell r="A37" t="str">
            <v>Окдарё641</v>
          </cell>
          <cell r="B37" t="str">
            <v>Окдарё6</v>
          </cell>
          <cell r="C37">
            <v>4</v>
          </cell>
          <cell r="D37">
            <v>1</v>
          </cell>
          <cell r="E37">
            <v>175950</v>
          </cell>
          <cell r="F37">
            <v>29.1</v>
          </cell>
          <cell r="G37">
            <v>50.2</v>
          </cell>
          <cell r="H37">
            <v>4.2</v>
          </cell>
          <cell r="I37">
            <v>1.2</v>
          </cell>
          <cell r="J37">
            <v>3.4</v>
          </cell>
          <cell r="K37">
            <v>11.9</v>
          </cell>
          <cell r="L37">
            <v>13</v>
          </cell>
          <cell r="M37">
            <v>12</v>
          </cell>
          <cell r="N37">
            <v>9</v>
          </cell>
          <cell r="O37">
            <v>2</v>
          </cell>
          <cell r="P37">
            <v>1</v>
          </cell>
        </row>
        <row r="38">
          <cell r="A38" t="str">
            <v>Окдарё642</v>
          </cell>
          <cell r="B38" t="str">
            <v>Окдарё6</v>
          </cell>
          <cell r="C38">
            <v>4</v>
          </cell>
          <cell r="D38">
            <v>2</v>
          </cell>
          <cell r="E38">
            <v>136420</v>
          </cell>
          <cell r="F38">
            <v>28.8</v>
          </cell>
          <cell r="G38">
            <v>49.8</v>
          </cell>
          <cell r="H38">
            <v>4.2</v>
          </cell>
          <cell r="I38">
            <v>1.2</v>
          </cell>
          <cell r="J38">
            <v>3.4</v>
          </cell>
          <cell r="K38">
            <v>12.6</v>
          </cell>
          <cell r="L38">
            <v>17</v>
          </cell>
          <cell r="M38">
            <v>16</v>
          </cell>
          <cell r="N38">
            <v>9</v>
          </cell>
          <cell r="O38">
            <v>2</v>
          </cell>
          <cell r="P38">
            <v>1</v>
          </cell>
        </row>
        <row r="39">
          <cell r="A39" t="str">
            <v>Окдарё643</v>
          </cell>
          <cell r="B39" t="str">
            <v>Окдарё6</v>
          </cell>
          <cell r="C39">
            <v>4</v>
          </cell>
          <cell r="D39">
            <v>3</v>
          </cell>
          <cell r="E39">
            <v>104300</v>
          </cell>
          <cell r="F39">
            <v>28.3</v>
          </cell>
          <cell r="G39">
            <v>49.3</v>
          </cell>
          <cell r="H39">
            <v>4.2</v>
          </cell>
          <cell r="I39">
            <v>1.2</v>
          </cell>
          <cell r="J39">
            <v>3.4</v>
          </cell>
          <cell r="K39">
            <v>13.6</v>
          </cell>
          <cell r="L39">
            <v>20</v>
          </cell>
          <cell r="M39">
            <v>20</v>
          </cell>
          <cell r="N39">
            <v>9</v>
          </cell>
          <cell r="O39">
            <v>2</v>
          </cell>
          <cell r="P39">
            <v>1</v>
          </cell>
        </row>
        <row r="40">
          <cell r="A40" t="str">
            <v>Окдарё653</v>
          </cell>
          <cell r="B40" t="str">
            <v>Окдарё6</v>
          </cell>
          <cell r="C40">
            <v>5</v>
          </cell>
          <cell r="D40">
            <v>3</v>
          </cell>
          <cell r="E40">
            <v>73180</v>
          </cell>
          <cell r="F40">
            <v>27.4</v>
          </cell>
          <cell r="G40">
            <v>48.8</v>
          </cell>
          <cell r="H40">
            <v>4.7</v>
          </cell>
          <cell r="I40">
            <v>1.3</v>
          </cell>
          <cell r="J40">
            <v>3.5</v>
          </cell>
          <cell r="K40">
            <v>14.3</v>
          </cell>
          <cell r="L40">
            <v>22</v>
          </cell>
          <cell r="M40">
            <v>22</v>
          </cell>
          <cell r="N40">
            <v>9</v>
          </cell>
          <cell r="O40">
            <v>2</v>
          </cell>
          <cell r="P40">
            <v>1</v>
          </cell>
        </row>
        <row r="41">
          <cell r="A41" t="str">
            <v>С-907011</v>
          </cell>
          <cell r="B41" t="str">
            <v>С-9070</v>
          </cell>
          <cell r="C41">
            <v>1</v>
          </cell>
          <cell r="D41">
            <v>1</v>
          </cell>
          <cell r="E41">
            <v>145740</v>
          </cell>
          <cell r="F41">
            <v>31.5</v>
          </cell>
          <cell r="G41">
            <v>55.6</v>
          </cell>
          <cell r="H41">
            <v>4.3</v>
          </cell>
          <cell r="I41">
            <v>1.6</v>
          </cell>
          <cell r="J41">
            <v>2</v>
          </cell>
          <cell r="K41">
            <v>5.0000000000000142</v>
          </cell>
          <cell r="L41">
            <v>9</v>
          </cell>
          <cell r="M41">
            <v>3</v>
          </cell>
          <cell r="N41">
            <v>9</v>
          </cell>
          <cell r="O41">
            <v>2</v>
          </cell>
          <cell r="P41">
            <v>1</v>
          </cell>
        </row>
        <row r="42">
          <cell r="A42" t="str">
            <v>С-907012</v>
          </cell>
          <cell r="B42" t="str">
            <v>С-9070</v>
          </cell>
          <cell r="C42">
            <v>1</v>
          </cell>
          <cell r="D42">
            <v>2</v>
          </cell>
          <cell r="E42">
            <v>142010</v>
          </cell>
          <cell r="F42">
            <v>31.3</v>
          </cell>
          <cell r="G42">
            <v>54.8</v>
          </cell>
          <cell r="H42">
            <v>4.3</v>
          </cell>
          <cell r="I42">
            <v>1.6</v>
          </cell>
          <cell r="J42">
            <v>2</v>
          </cell>
          <cell r="K42">
            <v>6.0000000000000142</v>
          </cell>
          <cell r="L42">
            <v>12</v>
          </cell>
          <cell r="M42">
            <v>10</v>
          </cell>
          <cell r="N42">
            <v>9</v>
          </cell>
          <cell r="O42">
            <v>2</v>
          </cell>
          <cell r="P42">
            <v>1</v>
          </cell>
        </row>
        <row r="43">
          <cell r="A43" t="str">
            <v>С-907013</v>
          </cell>
          <cell r="B43" t="str">
            <v>С-9070</v>
          </cell>
          <cell r="C43">
            <v>1</v>
          </cell>
          <cell r="D43">
            <v>3</v>
          </cell>
          <cell r="E43">
            <v>113600</v>
          </cell>
          <cell r="F43">
            <v>31.1</v>
          </cell>
          <cell r="G43">
            <v>54.6</v>
          </cell>
          <cell r="H43">
            <v>4.3</v>
          </cell>
          <cell r="I43">
            <v>1.6</v>
          </cell>
          <cell r="J43">
            <v>2</v>
          </cell>
          <cell r="K43">
            <v>6.4000000000000057</v>
          </cell>
          <cell r="L43">
            <v>14</v>
          </cell>
          <cell r="M43">
            <v>16</v>
          </cell>
          <cell r="N43">
            <v>9</v>
          </cell>
          <cell r="O43">
            <v>2</v>
          </cell>
          <cell r="P43">
            <v>1</v>
          </cell>
        </row>
        <row r="44">
          <cell r="A44" t="str">
            <v>С-907021</v>
          </cell>
          <cell r="B44" t="str">
            <v>С-9070</v>
          </cell>
          <cell r="C44">
            <v>2</v>
          </cell>
          <cell r="D44">
            <v>1</v>
          </cell>
          <cell r="E44">
            <v>126000</v>
          </cell>
          <cell r="F44">
            <v>30.6</v>
          </cell>
          <cell r="G44">
            <v>54</v>
          </cell>
          <cell r="H44">
            <v>4.3</v>
          </cell>
          <cell r="I44">
            <v>1.8</v>
          </cell>
          <cell r="J44">
            <v>2.1</v>
          </cell>
          <cell r="K44">
            <v>7.2000000000000171</v>
          </cell>
          <cell r="L44">
            <v>10</v>
          </cell>
          <cell r="M44">
            <v>5</v>
          </cell>
          <cell r="N44">
            <v>9</v>
          </cell>
          <cell r="O44">
            <v>2</v>
          </cell>
          <cell r="P44">
            <v>1</v>
          </cell>
        </row>
        <row r="45">
          <cell r="A45" t="str">
            <v>С-907022</v>
          </cell>
          <cell r="B45" t="str">
            <v>С-9070</v>
          </cell>
          <cell r="C45">
            <v>2</v>
          </cell>
          <cell r="D45">
            <v>2</v>
          </cell>
          <cell r="E45">
            <v>122260</v>
          </cell>
          <cell r="F45">
            <v>30.1</v>
          </cell>
          <cell r="G45">
            <v>53</v>
          </cell>
          <cell r="H45">
            <v>4.3</v>
          </cell>
          <cell r="I45">
            <v>1.8</v>
          </cell>
          <cell r="J45">
            <v>2.1</v>
          </cell>
          <cell r="K45">
            <v>8.7000000000000171</v>
          </cell>
          <cell r="L45">
            <v>13</v>
          </cell>
          <cell r="M45">
            <v>10</v>
          </cell>
          <cell r="N45">
            <v>9</v>
          </cell>
          <cell r="O45">
            <v>2</v>
          </cell>
          <cell r="P45">
            <v>1</v>
          </cell>
        </row>
        <row r="46">
          <cell r="A46" t="str">
            <v>С-907023</v>
          </cell>
          <cell r="B46" t="str">
            <v>С-9070</v>
          </cell>
          <cell r="C46">
            <v>2</v>
          </cell>
          <cell r="D46">
            <v>3</v>
          </cell>
          <cell r="E46">
            <v>112400</v>
          </cell>
          <cell r="F46">
            <v>29.8</v>
          </cell>
          <cell r="G46">
            <v>52.3</v>
          </cell>
          <cell r="H46">
            <v>4.3</v>
          </cell>
          <cell r="I46">
            <v>1.8</v>
          </cell>
          <cell r="J46">
            <v>2.1</v>
          </cell>
          <cell r="K46">
            <v>9.7000000000000171</v>
          </cell>
          <cell r="L46">
            <v>16</v>
          </cell>
          <cell r="M46">
            <v>16</v>
          </cell>
          <cell r="N46">
            <v>9</v>
          </cell>
          <cell r="O46">
            <v>2</v>
          </cell>
          <cell r="P46">
            <v>1</v>
          </cell>
        </row>
        <row r="47">
          <cell r="A47" t="str">
            <v>С-907031</v>
          </cell>
          <cell r="B47" t="str">
            <v>С-9070</v>
          </cell>
          <cell r="C47">
            <v>3</v>
          </cell>
          <cell r="D47">
            <v>1</v>
          </cell>
          <cell r="E47">
            <v>116670</v>
          </cell>
          <cell r="F47">
            <v>29.2</v>
          </cell>
          <cell r="G47">
            <v>51.1</v>
          </cell>
          <cell r="H47">
            <v>4.5</v>
          </cell>
          <cell r="I47">
            <v>2.2000000000000002</v>
          </cell>
          <cell r="J47">
            <v>2.8</v>
          </cell>
          <cell r="K47">
            <v>10.199999999999999</v>
          </cell>
          <cell r="L47">
            <v>11</v>
          </cell>
          <cell r="M47">
            <v>8</v>
          </cell>
          <cell r="N47">
            <v>9</v>
          </cell>
          <cell r="O47">
            <v>2</v>
          </cell>
          <cell r="P47">
            <v>1</v>
          </cell>
        </row>
        <row r="48">
          <cell r="A48" t="str">
            <v>С-907032</v>
          </cell>
          <cell r="B48" t="str">
            <v>С-9070</v>
          </cell>
          <cell r="C48">
            <v>3</v>
          </cell>
          <cell r="D48">
            <v>2</v>
          </cell>
          <cell r="E48">
            <v>103820</v>
          </cell>
          <cell r="F48">
            <v>28.5</v>
          </cell>
          <cell r="G48">
            <v>50.7</v>
          </cell>
          <cell r="H48">
            <v>4.5</v>
          </cell>
          <cell r="I48">
            <v>2.2000000000000002</v>
          </cell>
          <cell r="J48">
            <v>2.8</v>
          </cell>
          <cell r="K48">
            <v>11.3</v>
          </cell>
          <cell r="L48">
            <v>15</v>
          </cell>
          <cell r="M48">
            <v>12</v>
          </cell>
          <cell r="N48">
            <v>9</v>
          </cell>
          <cell r="O48">
            <v>2</v>
          </cell>
          <cell r="P48">
            <v>1</v>
          </cell>
        </row>
        <row r="49">
          <cell r="A49" t="str">
            <v>С-907033</v>
          </cell>
          <cell r="B49" t="str">
            <v>С-9070</v>
          </cell>
          <cell r="C49">
            <v>3</v>
          </cell>
          <cell r="D49">
            <v>3</v>
          </cell>
          <cell r="E49">
            <v>73510</v>
          </cell>
          <cell r="F49">
            <v>28.2</v>
          </cell>
          <cell r="G49">
            <v>50.7</v>
          </cell>
          <cell r="H49">
            <v>4.5</v>
          </cell>
          <cell r="I49">
            <v>2.2000000000000002</v>
          </cell>
          <cell r="J49">
            <v>2.8</v>
          </cell>
          <cell r="K49">
            <v>11.6</v>
          </cell>
          <cell r="L49">
            <v>18</v>
          </cell>
          <cell r="M49">
            <v>18</v>
          </cell>
          <cell r="N49">
            <v>9</v>
          </cell>
          <cell r="O49">
            <v>2</v>
          </cell>
          <cell r="P49">
            <v>1</v>
          </cell>
        </row>
        <row r="50">
          <cell r="A50" t="str">
            <v>С-907041</v>
          </cell>
          <cell r="B50" t="str">
            <v>С-9070</v>
          </cell>
          <cell r="C50">
            <v>4</v>
          </cell>
          <cell r="D50">
            <v>1</v>
          </cell>
          <cell r="E50">
            <v>86970</v>
          </cell>
          <cell r="F50">
            <v>26.6</v>
          </cell>
          <cell r="G50">
            <v>50.5</v>
          </cell>
          <cell r="H50">
            <v>4.8</v>
          </cell>
          <cell r="I50">
            <v>2.2999999999999998</v>
          </cell>
          <cell r="J50">
            <v>3</v>
          </cell>
          <cell r="K50">
            <v>12.8</v>
          </cell>
          <cell r="L50">
            <v>13</v>
          </cell>
          <cell r="M50">
            <v>12</v>
          </cell>
          <cell r="N50">
            <v>9</v>
          </cell>
          <cell r="O50">
            <v>2</v>
          </cell>
          <cell r="P50">
            <v>1</v>
          </cell>
        </row>
        <row r="51">
          <cell r="A51" t="str">
            <v>С-907042</v>
          </cell>
          <cell r="B51" t="str">
            <v>С-9070</v>
          </cell>
          <cell r="C51">
            <v>4</v>
          </cell>
          <cell r="D51">
            <v>2</v>
          </cell>
          <cell r="E51">
            <v>67390</v>
          </cell>
          <cell r="F51">
            <v>25.6</v>
          </cell>
          <cell r="G51">
            <v>50.5</v>
          </cell>
          <cell r="H51">
            <v>4.8</v>
          </cell>
          <cell r="I51">
            <v>2.2999999999999998</v>
          </cell>
          <cell r="J51">
            <v>3</v>
          </cell>
          <cell r="K51">
            <v>13.8</v>
          </cell>
          <cell r="L51">
            <v>17</v>
          </cell>
          <cell r="M51">
            <v>16</v>
          </cell>
          <cell r="N51">
            <v>9</v>
          </cell>
          <cell r="O51">
            <v>2</v>
          </cell>
          <cell r="P51">
            <v>1</v>
          </cell>
        </row>
        <row r="52">
          <cell r="A52" t="str">
            <v>С-907043</v>
          </cell>
          <cell r="B52" t="str">
            <v>С-9070</v>
          </cell>
          <cell r="C52">
            <v>4</v>
          </cell>
          <cell r="D52">
            <v>3</v>
          </cell>
          <cell r="E52">
            <v>51470</v>
          </cell>
          <cell r="F52">
            <v>25.3</v>
          </cell>
          <cell r="G52">
            <v>50.5</v>
          </cell>
          <cell r="H52">
            <v>4.8</v>
          </cell>
          <cell r="I52">
            <v>2.2999999999999998</v>
          </cell>
          <cell r="J52">
            <v>3</v>
          </cell>
          <cell r="K52">
            <v>14.1</v>
          </cell>
          <cell r="L52">
            <v>20</v>
          </cell>
          <cell r="M52">
            <v>20</v>
          </cell>
          <cell r="N52">
            <v>9</v>
          </cell>
          <cell r="O52">
            <v>2</v>
          </cell>
          <cell r="P52">
            <v>1</v>
          </cell>
        </row>
        <row r="53">
          <cell r="A53" t="str">
            <v>С-907053</v>
          </cell>
          <cell r="B53" t="str">
            <v>С-9070</v>
          </cell>
          <cell r="C53">
            <v>5</v>
          </cell>
          <cell r="D53">
            <v>3</v>
          </cell>
          <cell r="E53">
            <v>36120</v>
          </cell>
          <cell r="F53">
            <v>25.1</v>
          </cell>
          <cell r="G53">
            <v>50</v>
          </cell>
          <cell r="H53">
            <v>4.8</v>
          </cell>
          <cell r="I53">
            <v>2.2999999999999998</v>
          </cell>
          <cell r="J53">
            <v>3</v>
          </cell>
          <cell r="K53">
            <v>14.8</v>
          </cell>
          <cell r="L53">
            <v>22</v>
          </cell>
          <cell r="M53">
            <v>22</v>
          </cell>
          <cell r="N53">
            <v>9</v>
          </cell>
          <cell r="O53">
            <v>2</v>
          </cell>
          <cell r="P53">
            <v>1</v>
          </cell>
        </row>
        <row r="54">
          <cell r="A54" t="str">
            <v>С-911</v>
          </cell>
          <cell r="B54" t="str">
            <v>С-9</v>
          </cell>
          <cell r="C54">
            <v>1</v>
          </cell>
          <cell r="D54">
            <v>1</v>
          </cell>
          <cell r="E54">
            <v>111720</v>
          </cell>
          <cell r="N54">
            <v>9</v>
          </cell>
          <cell r="O54">
            <v>2</v>
          </cell>
          <cell r="P54">
            <v>1</v>
          </cell>
        </row>
        <row r="55">
          <cell r="A55" t="str">
            <v>С-912</v>
          </cell>
          <cell r="B55" t="str">
            <v>С-9</v>
          </cell>
          <cell r="C55">
            <v>1</v>
          </cell>
          <cell r="D55">
            <v>2</v>
          </cell>
          <cell r="E55">
            <v>108920</v>
          </cell>
          <cell r="N55">
            <v>9</v>
          </cell>
          <cell r="O55">
            <v>2</v>
          </cell>
          <cell r="P55">
            <v>1</v>
          </cell>
        </row>
        <row r="56">
          <cell r="A56" t="str">
            <v>С-913</v>
          </cell>
          <cell r="B56" t="str">
            <v>С-9</v>
          </cell>
          <cell r="C56">
            <v>1</v>
          </cell>
          <cell r="D56">
            <v>3</v>
          </cell>
          <cell r="E56">
            <v>87110</v>
          </cell>
          <cell r="N56">
            <v>9</v>
          </cell>
          <cell r="O56">
            <v>2</v>
          </cell>
          <cell r="P56">
            <v>1</v>
          </cell>
        </row>
        <row r="57">
          <cell r="A57" t="str">
            <v>С-921</v>
          </cell>
          <cell r="B57" t="str">
            <v>С-9</v>
          </cell>
          <cell r="C57">
            <v>2</v>
          </cell>
          <cell r="D57">
            <v>1</v>
          </cell>
          <cell r="E57">
            <v>96590</v>
          </cell>
          <cell r="N57">
            <v>9</v>
          </cell>
          <cell r="O57">
            <v>2</v>
          </cell>
          <cell r="P57">
            <v>1</v>
          </cell>
        </row>
        <row r="58">
          <cell r="A58" t="str">
            <v>С-922</v>
          </cell>
          <cell r="B58" t="str">
            <v>С-9</v>
          </cell>
          <cell r="C58">
            <v>2</v>
          </cell>
          <cell r="D58">
            <v>2</v>
          </cell>
          <cell r="E58">
            <v>93720</v>
          </cell>
          <cell r="N58">
            <v>9</v>
          </cell>
          <cell r="O58">
            <v>2</v>
          </cell>
          <cell r="P58">
            <v>1</v>
          </cell>
        </row>
        <row r="59">
          <cell r="A59" t="str">
            <v>С-923</v>
          </cell>
          <cell r="B59" t="str">
            <v>С-9</v>
          </cell>
          <cell r="C59">
            <v>2</v>
          </cell>
          <cell r="D59">
            <v>3</v>
          </cell>
          <cell r="E59">
            <v>86190</v>
          </cell>
          <cell r="N59">
            <v>9</v>
          </cell>
          <cell r="O59">
            <v>2</v>
          </cell>
          <cell r="P59">
            <v>1</v>
          </cell>
        </row>
        <row r="60">
          <cell r="A60" t="str">
            <v>С-931</v>
          </cell>
          <cell r="B60" t="str">
            <v>С-9</v>
          </cell>
          <cell r="C60">
            <v>3</v>
          </cell>
          <cell r="D60">
            <v>1</v>
          </cell>
          <cell r="E60">
            <v>89490</v>
          </cell>
          <cell r="N60">
            <v>9</v>
          </cell>
          <cell r="O60">
            <v>2</v>
          </cell>
          <cell r="P60">
            <v>1</v>
          </cell>
        </row>
        <row r="61">
          <cell r="A61" t="str">
            <v>С-932</v>
          </cell>
          <cell r="B61" t="str">
            <v>С-9</v>
          </cell>
          <cell r="C61">
            <v>3</v>
          </cell>
          <cell r="D61">
            <v>2</v>
          </cell>
          <cell r="E61">
            <v>79620</v>
          </cell>
          <cell r="N61">
            <v>9</v>
          </cell>
          <cell r="O61">
            <v>2</v>
          </cell>
          <cell r="P61">
            <v>1</v>
          </cell>
        </row>
        <row r="62">
          <cell r="A62" t="str">
            <v>С-933</v>
          </cell>
          <cell r="B62" t="str">
            <v>С-9</v>
          </cell>
          <cell r="C62">
            <v>3</v>
          </cell>
          <cell r="D62">
            <v>3</v>
          </cell>
          <cell r="E62">
            <v>56340</v>
          </cell>
          <cell r="N62">
            <v>9</v>
          </cell>
          <cell r="O62">
            <v>2</v>
          </cell>
          <cell r="P62">
            <v>1</v>
          </cell>
        </row>
        <row r="63">
          <cell r="A63" t="str">
            <v>С-941</v>
          </cell>
          <cell r="B63" t="str">
            <v>С-9</v>
          </cell>
          <cell r="C63">
            <v>4</v>
          </cell>
          <cell r="D63">
            <v>1</v>
          </cell>
          <cell r="E63">
            <v>66690</v>
          </cell>
          <cell r="N63">
            <v>9</v>
          </cell>
          <cell r="O63">
            <v>2</v>
          </cell>
          <cell r="P63">
            <v>1</v>
          </cell>
        </row>
        <row r="64">
          <cell r="A64" t="str">
            <v>С-942</v>
          </cell>
          <cell r="B64" t="str">
            <v>С-9</v>
          </cell>
          <cell r="C64">
            <v>4</v>
          </cell>
          <cell r="D64">
            <v>2</v>
          </cell>
          <cell r="E64">
            <v>51660</v>
          </cell>
          <cell r="N64">
            <v>9</v>
          </cell>
          <cell r="O64">
            <v>2</v>
          </cell>
          <cell r="P64">
            <v>1</v>
          </cell>
        </row>
        <row r="65">
          <cell r="A65" t="str">
            <v>С-943</v>
          </cell>
          <cell r="B65" t="str">
            <v>С-9</v>
          </cell>
          <cell r="C65">
            <v>4</v>
          </cell>
          <cell r="D65">
            <v>3</v>
          </cell>
          <cell r="E65">
            <v>39450</v>
          </cell>
          <cell r="N65">
            <v>9</v>
          </cell>
          <cell r="O65">
            <v>2</v>
          </cell>
          <cell r="P65">
            <v>1</v>
          </cell>
        </row>
        <row r="66">
          <cell r="A66" t="str">
            <v>С-953</v>
          </cell>
          <cell r="B66" t="str">
            <v>С-9</v>
          </cell>
          <cell r="C66">
            <v>5</v>
          </cell>
          <cell r="D66">
            <v>3</v>
          </cell>
          <cell r="E66">
            <v>27680</v>
          </cell>
          <cell r="N66">
            <v>9</v>
          </cell>
          <cell r="O66">
            <v>2</v>
          </cell>
          <cell r="P66">
            <v>1</v>
          </cell>
        </row>
        <row r="67">
          <cell r="A67" t="str">
            <v>С-1011</v>
          </cell>
          <cell r="B67" t="str">
            <v>С-10</v>
          </cell>
          <cell r="C67">
            <v>1</v>
          </cell>
          <cell r="D67">
            <v>1</v>
          </cell>
          <cell r="E67">
            <v>111720</v>
          </cell>
          <cell r="N67">
            <v>9</v>
          </cell>
          <cell r="O67">
            <v>2</v>
          </cell>
          <cell r="P67">
            <v>1</v>
          </cell>
        </row>
        <row r="68">
          <cell r="A68" t="str">
            <v>С-1012</v>
          </cell>
          <cell r="B68" t="str">
            <v>С-10</v>
          </cell>
          <cell r="C68">
            <v>1</v>
          </cell>
          <cell r="D68">
            <v>2</v>
          </cell>
          <cell r="E68">
            <v>108920</v>
          </cell>
          <cell r="N68">
            <v>9</v>
          </cell>
          <cell r="O68">
            <v>2</v>
          </cell>
          <cell r="P68">
            <v>1</v>
          </cell>
        </row>
        <row r="69">
          <cell r="A69" t="str">
            <v>С-1013</v>
          </cell>
          <cell r="B69" t="str">
            <v>С-10</v>
          </cell>
          <cell r="C69">
            <v>1</v>
          </cell>
          <cell r="D69">
            <v>3</v>
          </cell>
          <cell r="E69">
            <v>87110</v>
          </cell>
          <cell r="N69">
            <v>9</v>
          </cell>
          <cell r="O69">
            <v>2</v>
          </cell>
          <cell r="P69">
            <v>1</v>
          </cell>
        </row>
        <row r="70">
          <cell r="A70" t="str">
            <v>С-1021</v>
          </cell>
          <cell r="B70" t="str">
            <v>С-10</v>
          </cell>
          <cell r="C70">
            <v>2</v>
          </cell>
          <cell r="D70">
            <v>1</v>
          </cell>
          <cell r="E70">
            <v>96590</v>
          </cell>
          <cell r="N70">
            <v>9</v>
          </cell>
          <cell r="O70">
            <v>2</v>
          </cell>
          <cell r="P70">
            <v>1</v>
          </cell>
        </row>
        <row r="71">
          <cell r="A71" t="str">
            <v>С-1022</v>
          </cell>
          <cell r="B71" t="str">
            <v>С-10</v>
          </cell>
          <cell r="C71">
            <v>2</v>
          </cell>
          <cell r="D71">
            <v>2</v>
          </cell>
          <cell r="E71">
            <v>93720</v>
          </cell>
          <cell r="N71">
            <v>9</v>
          </cell>
          <cell r="O71">
            <v>2</v>
          </cell>
          <cell r="P71">
            <v>1</v>
          </cell>
        </row>
        <row r="72">
          <cell r="A72" t="str">
            <v>С-1023</v>
          </cell>
          <cell r="B72" t="str">
            <v>С-10</v>
          </cell>
          <cell r="C72">
            <v>2</v>
          </cell>
          <cell r="D72">
            <v>3</v>
          </cell>
          <cell r="E72">
            <v>86190</v>
          </cell>
          <cell r="N72">
            <v>9</v>
          </cell>
          <cell r="O72">
            <v>2</v>
          </cell>
          <cell r="P72">
            <v>1</v>
          </cell>
        </row>
        <row r="73">
          <cell r="A73" t="str">
            <v>С-1031</v>
          </cell>
          <cell r="B73" t="str">
            <v>С-10</v>
          </cell>
          <cell r="C73">
            <v>3</v>
          </cell>
          <cell r="D73">
            <v>1</v>
          </cell>
          <cell r="E73">
            <v>89490</v>
          </cell>
          <cell r="N73">
            <v>9</v>
          </cell>
          <cell r="O73">
            <v>2</v>
          </cell>
          <cell r="P73">
            <v>1</v>
          </cell>
        </row>
        <row r="74">
          <cell r="A74" t="str">
            <v>С-1032</v>
          </cell>
          <cell r="B74" t="str">
            <v>С-10</v>
          </cell>
          <cell r="C74">
            <v>3</v>
          </cell>
          <cell r="D74">
            <v>2</v>
          </cell>
          <cell r="E74">
            <v>79620</v>
          </cell>
          <cell r="N74">
            <v>9</v>
          </cell>
          <cell r="O74">
            <v>2</v>
          </cell>
          <cell r="P74">
            <v>1</v>
          </cell>
        </row>
        <row r="75">
          <cell r="A75" t="str">
            <v>С-1033</v>
          </cell>
          <cell r="B75" t="str">
            <v>С-10</v>
          </cell>
          <cell r="C75">
            <v>3</v>
          </cell>
          <cell r="D75">
            <v>3</v>
          </cell>
          <cell r="E75">
            <v>56340</v>
          </cell>
          <cell r="N75">
            <v>9</v>
          </cell>
          <cell r="O75">
            <v>2</v>
          </cell>
          <cell r="P75">
            <v>1</v>
          </cell>
        </row>
        <row r="76">
          <cell r="A76" t="str">
            <v>С-1041</v>
          </cell>
          <cell r="B76" t="str">
            <v>С-10</v>
          </cell>
          <cell r="C76">
            <v>4</v>
          </cell>
          <cell r="D76">
            <v>1</v>
          </cell>
          <cell r="E76">
            <v>66690</v>
          </cell>
          <cell r="N76">
            <v>9</v>
          </cell>
          <cell r="O76">
            <v>2</v>
          </cell>
          <cell r="P76">
            <v>1</v>
          </cell>
        </row>
        <row r="77">
          <cell r="A77" t="str">
            <v>С-1042</v>
          </cell>
          <cell r="B77" t="str">
            <v>С-10</v>
          </cell>
          <cell r="C77">
            <v>4</v>
          </cell>
          <cell r="D77">
            <v>2</v>
          </cell>
          <cell r="E77">
            <v>51660</v>
          </cell>
          <cell r="N77">
            <v>9</v>
          </cell>
          <cell r="O77">
            <v>2</v>
          </cell>
          <cell r="P77">
            <v>1</v>
          </cell>
        </row>
        <row r="78">
          <cell r="A78" t="str">
            <v>С-1043</v>
          </cell>
          <cell r="B78" t="str">
            <v>С-10</v>
          </cell>
          <cell r="C78">
            <v>4</v>
          </cell>
          <cell r="D78">
            <v>3</v>
          </cell>
          <cell r="E78">
            <v>39450</v>
          </cell>
          <cell r="N78">
            <v>9</v>
          </cell>
          <cell r="O78">
            <v>2</v>
          </cell>
          <cell r="P78">
            <v>1</v>
          </cell>
        </row>
        <row r="79">
          <cell r="A79" t="str">
            <v>С-1053</v>
          </cell>
          <cell r="B79" t="str">
            <v>С-10</v>
          </cell>
          <cell r="C79">
            <v>5</v>
          </cell>
          <cell r="D79">
            <v>3</v>
          </cell>
          <cell r="E79">
            <v>27680</v>
          </cell>
          <cell r="N79">
            <v>9</v>
          </cell>
          <cell r="O79">
            <v>2</v>
          </cell>
          <cell r="P79">
            <v>1</v>
          </cell>
        </row>
        <row r="80">
          <cell r="A80" t="str">
            <v>Т-611</v>
          </cell>
          <cell r="B80" t="str">
            <v>Т-6</v>
          </cell>
          <cell r="C80">
            <v>1</v>
          </cell>
          <cell r="D80">
            <v>1</v>
          </cell>
          <cell r="E80">
            <v>225620</v>
          </cell>
          <cell r="N80">
            <v>9</v>
          </cell>
          <cell r="O80">
            <v>2</v>
          </cell>
          <cell r="P80">
            <v>1</v>
          </cell>
        </row>
        <row r="81">
          <cell r="A81" t="str">
            <v>Т-612</v>
          </cell>
          <cell r="B81" t="str">
            <v>Т-6</v>
          </cell>
          <cell r="C81">
            <v>1</v>
          </cell>
          <cell r="D81">
            <v>2</v>
          </cell>
          <cell r="E81">
            <v>219760</v>
          </cell>
          <cell r="N81">
            <v>9</v>
          </cell>
          <cell r="O81">
            <v>2</v>
          </cell>
          <cell r="P81">
            <v>1</v>
          </cell>
        </row>
        <row r="82">
          <cell r="A82" t="str">
            <v>Т-613</v>
          </cell>
          <cell r="B82" t="str">
            <v>Т-6</v>
          </cell>
          <cell r="C82">
            <v>1</v>
          </cell>
          <cell r="D82">
            <v>3</v>
          </cell>
          <cell r="E82">
            <v>175890</v>
          </cell>
          <cell r="N82">
            <v>9</v>
          </cell>
          <cell r="O82">
            <v>2</v>
          </cell>
          <cell r="P82">
            <v>1</v>
          </cell>
        </row>
        <row r="83">
          <cell r="A83" t="str">
            <v>Т-621</v>
          </cell>
          <cell r="B83" t="str">
            <v>Т-6</v>
          </cell>
          <cell r="C83">
            <v>2</v>
          </cell>
          <cell r="D83">
            <v>1</v>
          </cell>
          <cell r="E83">
            <v>195000</v>
          </cell>
          <cell r="N83">
            <v>9</v>
          </cell>
          <cell r="O83">
            <v>2</v>
          </cell>
          <cell r="P83">
            <v>1</v>
          </cell>
        </row>
        <row r="84">
          <cell r="A84" t="str">
            <v>Т-622</v>
          </cell>
          <cell r="B84" t="str">
            <v>Т-6</v>
          </cell>
          <cell r="C84">
            <v>2</v>
          </cell>
          <cell r="D84">
            <v>2</v>
          </cell>
          <cell r="E84">
            <v>189150</v>
          </cell>
          <cell r="N84">
            <v>9</v>
          </cell>
          <cell r="O84">
            <v>2</v>
          </cell>
          <cell r="P84">
            <v>1</v>
          </cell>
        </row>
        <row r="85">
          <cell r="A85" t="str">
            <v>Т-623</v>
          </cell>
          <cell r="B85" t="str">
            <v>Т-6</v>
          </cell>
          <cell r="C85">
            <v>2</v>
          </cell>
          <cell r="D85">
            <v>3</v>
          </cell>
          <cell r="E85">
            <v>173940</v>
          </cell>
          <cell r="N85">
            <v>9</v>
          </cell>
          <cell r="O85">
            <v>2</v>
          </cell>
          <cell r="P85">
            <v>1</v>
          </cell>
        </row>
        <row r="86">
          <cell r="A86" t="str">
            <v>Т-631</v>
          </cell>
          <cell r="B86" t="str">
            <v>Т-6</v>
          </cell>
          <cell r="C86">
            <v>3</v>
          </cell>
          <cell r="D86">
            <v>1</v>
          </cell>
          <cell r="E86">
            <v>180570</v>
          </cell>
          <cell r="N86">
            <v>9</v>
          </cell>
          <cell r="O86">
            <v>2</v>
          </cell>
          <cell r="P86">
            <v>1</v>
          </cell>
        </row>
        <row r="87">
          <cell r="A87" t="str">
            <v>Т-632</v>
          </cell>
          <cell r="B87" t="str">
            <v>Т-6</v>
          </cell>
          <cell r="C87">
            <v>3</v>
          </cell>
          <cell r="D87">
            <v>2</v>
          </cell>
          <cell r="E87">
            <v>160680</v>
          </cell>
          <cell r="N87">
            <v>9</v>
          </cell>
          <cell r="O87">
            <v>2</v>
          </cell>
          <cell r="P87">
            <v>1</v>
          </cell>
        </row>
        <row r="88">
          <cell r="A88" t="str">
            <v>Т-633</v>
          </cell>
          <cell r="B88" t="str">
            <v>Т-6</v>
          </cell>
          <cell r="C88">
            <v>3</v>
          </cell>
          <cell r="D88">
            <v>3</v>
          </cell>
          <cell r="E88">
            <v>113680</v>
          </cell>
          <cell r="N88">
            <v>9</v>
          </cell>
          <cell r="O88">
            <v>2</v>
          </cell>
          <cell r="P88">
            <v>1</v>
          </cell>
        </row>
        <row r="89">
          <cell r="A89" t="str">
            <v>Т-641</v>
          </cell>
          <cell r="B89" t="str">
            <v>Т-6</v>
          </cell>
          <cell r="C89">
            <v>4</v>
          </cell>
          <cell r="D89">
            <v>1</v>
          </cell>
          <cell r="E89">
            <v>134550</v>
          </cell>
          <cell r="N89">
            <v>9</v>
          </cell>
          <cell r="O89">
            <v>2</v>
          </cell>
          <cell r="P89">
            <v>1</v>
          </cell>
        </row>
        <row r="90">
          <cell r="A90" t="str">
            <v>Т-642</v>
          </cell>
          <cell r="B90" t="str">
            <v>Т-6</v>
          </cell>
          <cell r="C90">
            <v>4</v>
          </cell>
          <cell r="D90">
            <v>2</v>
          </cell>
          <cell r="E90">
            <v>104320</v>
          </cell>
          <cell r="N90">
            <v>9</v>
          </cell>
          <cell r="O90">
            <v>2</v>
          </cell>
          <cell r="P90">
            <v>1</v>
          </cell>
        </row>
        <row r="91">
          <cell r="A91" t="str">
            <v>Т-643</v>
          </cell>
          <cell r="B91" t="str">
            <v>Т-6</v>
          </cell>
          <cell r="C91">
            <v>4</v>
          </cell>
          <cell r="D91">
            <v>3</v>
          </cell>
          <cell r="E91">
            <v>79760</v>
          </cell>
          <cell r="N91">
            <v>9</v>
          </cell>
          <cell r="O91">
            <v>2</v>
          </cell>
          <cell r="P91">
            <v>1</v>
          </cell>
        </row>
        <row r="92">
          <cell r="A92" t="str">
            <v>Т-653</v>
          </cell>
          <cell r="B92" t="str">
            <v>Т-6</v>
          </cell>
          <cell r="C92">
            <v>5</v>
          </cell>
          <cell r="D92">
            <v>3</v>
          </cell>
          <cell r="E92">
            <v>55960</v>
          </cell>
          <cell r="N92">
            <v>9</v>
          </cell>
          <cell r="O92">
            <v>2</v>
          </cell>
          <cell r="P92">
            <v>1</v>
          </cell>
        </row>
        <row r="93">
          <cell r="A93" t="str">
            <v>Ок-н211</v>
          </cell>
          <cell r="B93" t="str">
            <v>Ок-н2</v>
          </cell>
          <cell r="C93">
            <v>1</v>
          </cell>
          <cell r="D93">
            <v>1</v>
          </cell>
          <cell r="E93">
            <v>295040</v>
          </cell>
          <cell r="N93">
            <v>9</v>
          </cell>
          <cell r="O93">
            <v>2</v>
          </cell>
          <cell r="P93">
            <v>1</v>
          </cell>
        </row>
        <row r="94">
          <cell r="A94" t="str">
            <v>Ок-н212</v>
          </cell>
          <cell r="B94" t="str">
            <v>Ок-н2</v>
          </cell>
          <cell r="C94">
            <v>1</v>
          </cell>
          <cell r="D94">
            <v>2</v>
          </cell>
          <cell r="E94">
            <v>287380</v>
          </cell>
          <cell r="N94">
            <v>9</v>
          </cell>
          <cell r="O94">
            <v>2</v>
          </cell>
          <cell r="P94">
            <v>1</v>
          </cell>
        </row>
        <row r="95">
          <cell r="A95" t="str">
            <v>Ок-н213</v>
          </cell>
          <cell r="B95" t="str">
            <v>Ок-н2</v>
          </cell>
          <cell r="C95">
            <v>1</v>
          </cell>
          <cell r="D95">
            <v>3</v>
          </cell>
          <cell r="E95">
            <v>230010</v>
          </cell>
          <cell r="N95">
            <v>9</v>
          </cell>
          <cell r="O95">
            <v>2</v>
          </cell>
          <cell r="P95">
            <v>1</v>
          </cell>
        </row>
        <row r="96">
          <cell r="A96" t="str">
            <v>Ок-н221</v>
          </cell>
          <cell r="B96" t="str">
            <v>Ок-н2</v>
          </cell>
          <cell r="C96">
            <v>2</v>
          </cell>
          <cell r="D96">
            <v>1</v>
          </cell>
          <cell r="E96">
            <v>255000</v>
          </cell>
          <cell r="N96">
            <v>9</v>
          </cell>
          <cell r="O96">
            <v>2</v>
          </cell>
          <cell r="P96">
            <v>1</v>
          </cell>
        </row>
        <row r="97">
          <cell r="A97" t="str">
            <v>Ок-н222</v>
          </cell>
          <cell r="B97" t="str">
            <v>Ок-н2</v>
          </cell>
          <cell r="C97">
            <v>2</v>
          </cell>
          <cell r="D97">
            <v>2</v>
          </cell>
          <cell r="E97">
            <v>247350</v>
          </cell>
          <cell r="N97">
            <v>9</v>
          </cell>
          <cell r="O97">
            <v>2</v>
          </cell>
          <cell r="P97">
            <v>1</v>
          </cell>
        </row>
        <row r="98">
          <cell r="A98" t="str">
            <v>Ок-н223</v>
          </cell>
          <cell r="B98" t="str">
            <v>Ок-н2</v>
          </cell>
          <cell r="C98">
            <v>2</v>
          </cell>
          <cell r="D98">
            <v>3</v>
          </cell>
          <cell r="E98">
            <v>227460</v>
          </cell>
          <cell r="N98">
            <v>9</v>
          </cell>
          <cell r="O98">
            <v>2</v>
          </cell>
          <cell r="P98">
            <v>1</v>
          </cell>
        </row>
        <row r="99">
          <cell r="A99" t="str">
            <v>Ок-н231</v>
          </cell>
          <cell r="B99" t="str">
            <v>Ок-н2</v>
          </cell>
          <cell r="C99">
            <v>3</v>
          </cell>
          <cell r="D99">
            <v>1</v>
          </cell>
          <cell r="E99">
            <v>236130</v>
          </cell>
          <cell r="N99">
            <v>9</v>
          </cell>
          <cell r="O99">
            <v>2</v>
          </cell>
          <cell r="P99">
            <v>1</v>
          </cell>
        </row>
        <row r="100">
          <cell r="A100" t="str">
            <v>Ок-н232</v>
          </cell>
          <cell r="B100" t="str">
            <v>Ок-н2</v>
          </cell>
          <cell r="C100">
            <v>3</v>
          </cell>
          <cell r="D100">
            <v>2</v>
          </cell>
          <cell r="E100">
            <v>210120</v>
          </cell>
          <cell r="N100">
            <v>9</v>
          </cell>
          <cell r="O100">
            <v>2</v>
          </cell>
          <cell r="P100">
            <v>1</v>
          </cell>
        </row>
        <row r="101">
          <cell r="A101" t="str">
            <v>Ок-н233</v>
          </cell>
          <cell r="B101" t="str">
            <v>Ок-н2</v>
          </cell>
          <cell r="C101">
            <v>3</v>
          </cell>
          <cell r="D101">
            <v>3</v>
          </cell>
          <cell r="E101">
            <v>148660</v>
          </cell>
          <cell r="N101">
            <v>9</v>
          </cell>
          <cell r="O101">
            <v>2</v>
          </cell>
          <cell r="P101">
            <v>1</v>
          </cell>
        </row>
        <row r="102">
          <cell r="A102" t="str">
            <v>Ок-н241</v>
          </cell>
          <cell r="B102" t="str">
            <v>Ок-н2</v>
          </cell>
          <cell r="C102">
            <v>4</v>
          </cell>
          <cell r="D102">
            <v>1</v>
          </cell>
          <cell r="E102">
            <v>175950</v>
          </cell>
          <cell r="N102">
            <v>9</v>
          </cell>
          <cell r="O102">
            <v>2</v>
          </cell>
          <cell r="P102">
            <v>1</v>
          </cell>
        </row>
        <row r="103">
          <cell r="A103" t="str">
            <v>Ок-н242</v>
          </cell>
          <cell r="B103" t="str">
            <v>Ок-н2</v>
          </cell>
          <cell r="C103">
            <v>4</v>
          </cell>
          <cell r="D103">
            <v>2</v>
          </cell>
          <cell r="E103">
            <v>136420</v>
          </cell>
          <cell r="N103">
            <v>9</v>
          </cell>
          <cell r="O103">
            <v>2</v>
          </cell>
          <cell r="P103">
            <v>1</v>
          </cell>
        </row>
        <row r="104">
          <cell r="A104" t="str">
            <v>Ок-н243</v>
          </cell>
          <cell r="B104" t="str">
            <v>Ок-н2</v>
          </cell>
          <cell r="C104">
            <v>4</v>
          </cell>
          <cell r="D104">
            <v>3</v>
          </cell>
          <cell r="E104">
            <v>104300</v>
          </cell>
          <cell r="N104">
            <v>9</v>
          </cell>
          <cell r="O104">
            <v>2</v>
          </cell>
          <cell r="P104">
            <v>1</v>
          </cell>
        </row>
        <row r="105">
          <cell r="A105" t="str">
            <v>Ок-н253</v>
          </cell>
          <cell r="B105" t="str">
            <v>Ок-н2</v>
          </cell>
          <cell r="C105">
            <v>5</v>
          </cell>
          <cell r="D105">
            <v>3</v>
          </cell>
          <cell r="E105">
            <v>73180</v>
          </cell>
          <cell r="N105">
            <v>9</v>
          </cell>
          <cell r="O105">
            <v>2</v>
          </cell>
          <cell r="P105">
            <v>1</v>
          </cell>
        </row>
        <row r="106">
          <cell r="A106" t="str">
            <v>С-1211</v>
          </cell>
          <cell r="B106" t="str">
            <v>С-12</v>
          </cell>
          <cell r="C106">
            <v>1</v>
          </cell>
          <cell r="D106">
            <v>1</v>
          </cell>
          <cell r="E106">
            <v>111720</v>
          </cell>
          <cell r="N106">
            <v>9</v>
          </cell>
          <cell r="O106">
            <v>2</v>
          </cell>
          <cell r="P106">
            <v>1</v>
          </cell>
        </row>
        <row r="107">
          <cell r="A107" t="str">
            <v>С-1212</v>
          </cell>
          <cell r="B107" t="str">
            <v>С-12</v>
          </cell>
          <cell r="C107">
            <v>1</v>
          </cell>
          <cell r="D107">
            <v>2</v>
          </cell>
          <cell r="E107">
            <v>108920</v>
          </cell>
          <cell r="N107">
            <v>9</v>
          </cell>
          <cell r="O107">
            <v>2</v>
          </cell>
          <cell r="P107">
            <v>1</v>
          </cell>
        </row>
        <row r="108">
          <cell r="A108" t="str">
            <v>С-1213</v>
          </cell>
          <cell r="B108" t="str">
            <v>С-12</v>
          </cell>
          <cell r="C108">
            <v>1</v>
          </cell>
          <cell r="D108">
            <v>3</v>
          </cell>
          <cell r="E108">
            <v>87110</v>
          </cell>
          <cell r="N108">
            <v>9</v>
          </cell>
          <cell r="O108">
            <v>2</v>
          </cell>
          <cell r="P108">
            <v>1</v>
          </cell>
        </row>
        <row r="109">
          <cell r="A109" t="str">
            <v>С-1221</v>
          </cell>
          <cell r="B109" t="str">
            <v>С-12</v>
          </cell>
          <cell r="C109">
            <v>2</v>
          </cell>
          <cell r="D109">
            <v>1</v>
          </cell>
          <cell r="E109">
            <v>96590</v>
          </cell>
          <cell r="N109">
            <v>9</v>
          </cell>
          <cell r="O109">
            <v>2</v>
          </cell>
          <cell r="P109">
            <v>1</v>
          </cell>
        </row>
        <row r="110">
          <cell r="A110" t="str">
            <v>С-1222</v>
          </cell>
          <cell r="B110" t="str">
            <v>С-12</v>
          </cell>
          <cell r="C110">
            <v>2</v>
          </cell>
          <cell r="D110">
            <v>2</v>
          </cell>
          <cell r="E110">
            <v>93720</v>
          </cell>
          <cell r="N110">
            <v>9</v>
          </cell>
          <cell r="O110">
            <v>2</v>
          </cell>
          <cell r="P110">
            <v>1</v>
          </cell>
        </row>
        <row r="111">
          <cell r="A111" t="str">
            <v>С-1223</v>
          </cell>
          <cell r="B111" t="str">
            <v>С-12</v>
          </cell>
          <cell r="C111">
            <v>2</v>
          </cell>
          <cell r="D111">
            <v>3</v>
          </cell>
          <cell r="E111">
            <v>86190</v>
          </cell>
          <cell r="N111">
            <v>9</v>
          </cell>
          <cell r="O111">
            <v>2</v>
          </cell>
          <cell r="P111">
            <v>1</v>
          </cell>
        </row>
        <row r="112">
          <cell r="A112" t="str">
            <v>С-1231</v>
          </cell>
          <cell r="B112" t="str">
            <v>С-12</v>
          </cell>
          <cell r="C112">
            <v>3</v>
          </cell>
          <cell r="D112">
            <v>1</v>
          </cell>
          <cell r="E112">
            <v>89490</v>
          </cell>
          <cell r="N112">
            <v>9</v>
          </cell>
          <cell r="O112">
            <v>2</v>
          </cell>
          <cell r="P112">
            <v>1</v>
          </cell>
        </row>
        <row r="113">
          <cell r="A113" t="str">
            <v>С-1232</v>
          </cell>
          <cell r="B113" t="str">
            <v>С-12</v>
          </cell>
          <cell r="C113">
            <v>3</v>
          </cell>
          <cell r="D113">
            <v>2</v>
          </cell>
          <cell r="E113">
            <v>79620</v>
          </cell>
          <cell r="N113">
            <v>9</v>
          </cell>
          <cell r="O113">
            <v>2</v>
          </cell>
          <cell r="P113">
            <v>1</v>
          </cell>
        </row>
        <row r="114">
          <cell r="A114" t="str">
            <v>С-1233</v>
          </cell>
          <cell r="B114" t="str">
            <v>С-12</v>
          </cell>
          <cell r="C114">
            <v>3</v>
          </cell>
          <cell r="D114">
            <v>3</v>
          </cell>
          <cell r="E114">
            <v>56340</v>
          </cell>
          <cell r="N114">
            <v>9</v>
          </cell>
          <cell r="O114">
            <v>2</v>
          </cell>
          <cell r="P114">
            <v>1</v>
          </cell>
        </row>
        <row r="115">
          <cell r="A115" t="str">
            <v>С-1241</v>
          </cell>
          <cell r="B115" t="str">
            <v>С-12</v>
          </cell>
          <cell r="C115">
            <v>4</v>
          </cell>
          <cell r="D115">
            <v>1</v>
          </cell>
          <cell r="E115">
            <v>66690</v>
          </cell>
          <cell r="N115">
            <v>9</v>
          </cell>
          <cell r="O115">
            <v>2</v>
          </cell>
          <cell r="P115">
            <v>1</v>
          </cell>
        </row>
        <row r="116">
          <cell r="A116" t="str">
            <v>С-1242</v>
          </cell>
          <cell r="B116" t="str">
            <v>С-12</v>
          </cell>
          <cell r="C116">
            <v>4</v>
          </cell>
          <cell r="D116">
            <v>2</v>
          </cell>
          <cell r="E116">
            <v>51660</v>
          </cell>
          <cell r="N116">
            <v>9</v>
          </cell>
          <cell r="O116">
            <v>2</v>
          </cell>
          <cell r="P116">
            <v>1</v>
          </cell>
        </row>
        <row r="117">
          <cell r="A117" t="str">
            <v>С-1243</v>
          </cell>
          <cell r="B117" t="str">
            <v>С-12</v>
          </cell>
          <cell r="C117">
            <v>4</v>
          </cell>
          <cell r="D117">
            <v>3</v>
          </cell>
          <cell r="E117">
            <v>39450</v>
          </cell>
          <cell r="N117">
            <v>9</v>
          </cell>
          <cell r="O117">
            <v>2</v>
          </cell>
          <cell r="P117">
            <v>1</v>
          </cell>
        </row>
        <row r="118">
          <cell r="A118" t="str">
            <v>С-1253</v>
          </cell>
          <cell r="B118" t="str">
            <v>С-12</v>
          </cell>
          <cell r="C118">
            <v>5</v>
          </cell>
          <cell r="D118">
            <v>3</v>
          </cell>
          <cell r="E118">
            <v>27680</v>
          </cell>
          <cell r="N118">
            <v>9</v>
          </cell>
          <cell r="O118">
            <v>2</v>
          </cell>
          <cell r="P118">
            <v>1</v>
          </cell>
        </row>
        <row r="119">
          <cell r="A119" t="str">
            <v>АНБ-211</v>
          </cell>
          <cell r="B119" t="str">
            <v>АНБ-2</v>
          </cell>
          <cell r="C119">
            <v>1</v>
          </cell>
          <cell r="D119">
            <v>1</v>
          </cell>
          <cell r="E119">
            <v>295040</v>
          </cell>
          <cell r="F119">
            <v>34.5</v>
          </cell>
          <cell r="G119">
            <v>55.5</v>
          </cell>
          <cell r="H119">
            <v>2</v>
          </cell>
          <cell r="I119">
            <v>0.8</v>
          </cell>
          <cell r="J119">
            <v>2.4</v>
          </cell>
          <cell r="K119">
            <v>4.8</v>
          </cell>
          <cell r="L119">
            <v>9</v>
          </cell>
          <cell r="M119">
            <v>3</v>
          </cell>
          <cell r="N119">
            <v>9</v>
          </cell>
          <cell r="O119">
            <v>2</v>
          </cell>
          <cell r="P119">
            <v>1</v>
          </cell>
        </row>
        <row r="120">
          <cell r="A120" t="str">
            <v>АНБ-212</v>
          </cell>
          <cell r="B120" t="str">
            <v>АНБ-2</v>
          </cell>
          <cell r="C120">
            <v>1</v>
          </cell>
          <cell r="D120">
            <v>2</v>
          </cell>
          <cell r="E120">
            <v>287380</v>
          </cell>
          <cell r="F120">
            <v>34.200000000000003</v>
          </cell>
          <cell r="G120">
            <v>55.2</v>
          </cell>
          <cell r="H120">
            <v>2</v>
          </cell>
          <cell r="I120">
            <v>0.8</v>
          </cell>
          <cell r="J120">
            <v>2.4</v>
          </cell>
          <cell r="K120">
            <v>5.3999999999999915</v>
          </cell>
          <cell r="L120">
            <v>12</v>
          </cell>
          <cell r="M120">
            <v>10</v>
          </cell>
          <cell r="N120">
            <v>9</v>
          </cell>
          <cell r="O120">
            <v>2</v>
          </cell>
          <cell r="P120">
            <v>1</v>
          </cell>
        </row>
        <row r="121">
          <cell r="A121" t="str">
            <v>АНБ-213</v>
          </cell>
          <cell r="B121" t="str">
            <v>АНБ-2</v>
          </cell>
          <cell r="C121">
            <v>1</v>
          </cell>
          <cell r="D121">
            <v>3</v>
          </cell>
          <cell r="E121">
            <v>230010</v>
          </cell>
          <cell r="F121">
            <v>33.700000000000003</v>
          </cell>
          <cell r="G121">
            <v>55.2</v>
          </cell>
          <cell r="H121">
            <v>2</v>
          </cell>
          <cell r="I121">
            <v>0.8</v>
          </cell>
          <cell r="J121">
            <v>2.4</v>
          </cell>
          <cell r="K121">
            <v>5.8999999999999915</v>
          </cell>
          <cell r="L121">
            <v>14</v>
          </cell>
          <cell r="M121">
            <v>16</v>
          </cell>
          <cell r="N121">
            <v>9</v>
          </cell>
          <cell r="O121">
            <v>2</v>
          </cell>
          <cell r="P121">
            <v>1</v>
          </cell>
        </row>
        <row r="122">
          <cell r="A122" t="str">
            <v>АНБ-221</v>
          </cell>
          <cell r="B122" t="str">
            <v>АНБ-2</v>
          </cell>
          <cell r="C122">
            <v>2</v>
          </cell>
          <cell r="D122">
            <v>1</v>
          </cell>
          <cell r="E122">
            <v>255000</v>
          </cell>
          <cell r="F122">
            <v>33.1</v>
          </cell>
          <cell r="G122">
            <v>54.6</v>
          </cell>
          <cell r="H122">
            <v>2.7</v>
          </cell>
          <cell r="I122">
            <v>1</v>
          </cell>
          <cell r="J122">
            <v>2.5</v>
          </cell>
          <cell r="K122">
            <v>6.0999999999999943</v>
          </cell>
          <cell r="L122">
            <v>10</v>
          </cell>
          <cell r="M122">
            <v>5</v>
          </cell>
          <cell r="N122">
            <v>9</v>
          </cell>
          <cell r="O122">
            <v>2</v>
          </cell>
          <cell r="P122">
            <v>1</v>
          </cell>
        </row>
        <row r="123">
          <cell r="A123" t="str">
            <v>АНБ-222</v>
          </cell>
          <cell r="B123" t="str">
            <v>АНБ-2</v>
          </cell>
          <cell r="C123">
            <v>2</v>
          </cell>
          <cell r="D123">
            <v>2</v>
          </cell>
          <cell r="E123">
            <v>247350</v>
          </cell>
          <cell r="F123">
            <v>32.5</v>
          </cell>
          <cell r="G123">
            <v>54.1</v>
          </cell>
          <cell r="H123">
            <v>2.7</v>
          </cell>
          <cell r="I123">
            <v>1</v>
          </cell>
          <cell r="J123">
            <v>2.5</v>
          </cell>
          <cell r="K123">
            <v>7.2</v>
          </cell>
          <cell r="L123">
            <v>13</v>
          </cell>
          <cell r="M123">
            <v>10</v>
          </cell>
          <cell r="N123">
            <v>9</v>
          </cell>
          <cell r="O123">
            <v>2</v>
          </cell>
          <cell r="P123">
            <v>1</v>
          </cell>
        </row>
        <row r="124">
          <cell r="A124" t="str">
            <v>АНБ-223</v>
          </cell>
          <cell r="B124" t="str">
            <v>АНБ-2</v>
          </cell>
          <cell r="C124">
            <v>2</v>
          </cell>
          <cell r="D124">
            <v>3</v>
          </cell>
          <cell r="E124">
            <v>227460</v>
          </cell>
          <cell r="F124">
            <v>31.8</v>
          </cell>
          <cell r="G124">
            <v>54.1</v>
          </cell>
          <cell r="H124">
            <v>2.7</v>
          </cell>
          <cell r="I124">
            <v>1</v>
          </cell>
          <cell r="J124">
            <v>2.5</v>
          </cell>
          <cell r="K124">
            <v>7.8999999999999915</v>
          </cell>
          <cell r="L124">
            <v>16</v>
          </cell>
          <cell r="M124">
            <v>16</v>
          </cell>
          <cell r="N124">
            <v>9</v>
          </cell>
          <cell r="O124">
            <v>2</v>
          </cell>
          <cell r="P124">
            <v>1</v>
          </cell>
        </row>
        <row r="125">
          <cell r="A125" t="str">
            <v>АНБ-231</v>
          </cell>
          <cell r="B125" t="str">
            <v>АНБ-2</v>
          </cell>
          <cell r="C125">
            <v>3</v>
          </cell>
          <cell r="D125">
            <v>1</v>
          </cell>
          <cell r="E125">
            <v>236130</v>
          </cell>
          <cell r="F125">
            <v>31.5</v>
          </cell>
          <cell r="G125">
            <v>52</v>
          </cell>
          <cell r="H125">
            <v>3.1</v>
          </cell>
          <cell r="I125">
            <v>1.2</v>
          </cell>
          <cell r="J125">
            <v>3.2</v>
          </cell>
          <cell r="K125">
            <v>9</v>
          </cell>
          <cell r="L125">
            <v>11</v>
          </cell>
          <cell r="M125">
            <v>8</v>
          </cell>
          <cell r="N125">
            <v>9</v>
          </cell>
          <cell r="O125">
            <v>2</v>
          </cell>
          <cell r="P125">
            <v>1</v>
          </cell>
        </row>
        <row r="126">
          <cell r="A126" t="str">
            <v>АНБ-232</v>
          </cell>
          <cell r="B126" t="str">
            <v>АНБ-2</v>
          </cell>
          <cell r="C126">
            <v>3</v>
          </cell>
          <cell r="D126">
            <v>2</v>
          </cell>
          <cell r="E126">
            <v>210120</v>
          </cell>
          <cell r="F126">
            <v>30.4</v>
          </cell>
          <cell r="G126">
            <v>51.7</v>
          </cell>
          <cell r="H126">
            <v>3.1</v>
          </cell>
          <cell r="I126">
            <v>1.2</v>
          </cell>
          <cell r="J126">
            <v>3.2</v>
          </cell>
          <cell r="K126">
            <v>10.4</v>
          </cell>
          <cell r="L126">
            <v>15</v>
          </cell>
          <cell r="M126">
            <v>12</v>
          </cell>
          <cell r="N126">
            <v>9</v>
          </cell>
          <cell r="O126">
            <v>2</v>
          </cell>
          <cell r="P126">
            <v>1</v>
          </cell>
        </row>
        <row r="127">
          <cell r="A127" t="str">
            <v>АНБ-233</v>
          </cell>
          <cell r="B127" t="str">
            <v>АНБ-2</v>
          </cell>
          <cell r="C127">
            <v>3</v>
          </cell>
          <cell r="D127">
            <v>3</v>
          </cell>
          <cell r="E127">
            <v>148660</v>
          </cell>
          <cell r="F127">
            <v>29.9</v>
          </cell>
          <cell r="G127">
            <v>51.7</v>
          </cell>
          <cell r="H127">
            <v>3.1</v>
          </cell>
          <cell r="I127">
            <v>1.2</v>
          </cell>
          <cell r="J127">
            <v>3.2</v>
          </cell>
          <cell r="K127">
            <v>10.9</v>
          </cell>
          <cell r="L127">
            <v>18</v>
          </cell>
          <cell r="M127">
            <v>18</v>
          </cell>
          <cell r="N127">
            <v>9</v>
          </cell>
          <cell r="O127">
            <v>2</v>
          </cell>
          <cell r="P127">
            <v>1</v>
          </cell>
        </row>
        <row r="128">
          <cell r="A128" t="str">
            <v>АНБ-241</v>
          </cell>
          <cell r="B128" t="str">
            <v>АНБ-2</v>
          </cell>
          <cell r="C128">
            <v>4</v>
          </cell>
          <cell r="D128">
            <v>1</v>
          </cell>
          <cell r="E128">
            <v>175950</v>
          </cell>
          <cell r="F128">
            <v>29.1</v>
          </cell>
          <cell r="G128">
            <v>50.2</v>
          </cell>
          <cell r="H128">
            <v>4.2</v>
          </cell>
          <cell r="I128">
            <v>1.2</v>
          </cell>
          <cell r="J128">
            <v>3.4</v>
          </cell>
          <cell r="K128">
            <v>11.9</v>
          </cell>
          <cell r="L128">
            <v>13</v>
          </cell>
          <cell r="M128">
            <v>12</v>
          </cell>
          <cell r="N128">
            <v>9</v>
          </cell>
          <cell r="O128">
            <v>2</v>
          </cell>
          <cell r="P128">
            <v>1</v>
          </cell>
        </row>
        <row r="129">
          <cell r="A129" t="str">
            <v>АНБ-242</v>
          </cell>
          <cell r="B129" t="str">
            <v>АНБ-2</v>
          </cell>
          <cell r="C129">
            <v>4</v>
          </cell>
          <cell r="D129">
            <v>2</v>
          </cell>
          <cell r="E129">
            <v>136420</v>
          </cell>
          <cell r="F129">
            <v>28.8</v>
          </cell>
          <cell r="G129">
            <v>49.8</v>
          </cell>
          <cell r="H129">
            <v>4.2</v>
          </cell>
          <cell r="I129">
            <v>1.2</v>
          </cell>
          <cell r="J129">
            <v>3.4</v>
          </cell>
          <cell r="K129">
            <v>12.6</v>
          </cell>
          <cell r="L129">
            <v>17</v>
          </cell>
          <cell r="M129">
            <v>16</v>
          </cell>
          <cell r="N129">
            <v>9</v>
          </cell>
          <cell r="O129">
            <v>2</v>
          </cell>
          <cell r="P129">
            <v>1</v>
          </cell>
        </row>
        <row r="130">
          <cell r="A130" t="str">
            <v>АНБ-243</v>
          </cell>
          <cell r="B130" t="str">
            <v>АНБ-2</v>
          </cell>
          <cell r="C130">
            <v>4</v>
          </cell>
          <cell r="D130">
            <v>3</v>
          </cell>
          <cell r="E130">
            <v>104300</v>
          </cell>
          <cell r="F130">
            <v>28.3</v>
          </cell>
          <cell r="G130">
            <v>49.3</v>
          </cell>
          <cell r="H130">
            <v>4.2</v>
          </cell>
          <cell r="I130">
            <v>1.2</v>
          </cell>
          <cell r="J130">
            <v>3.4</v>
          </cell>
          <cell r="K130">
            <v>13.6</v>
          </cell>
          <cell r="L130">
            <v>20</v>
          </cell>
          <cell r="M130">
            <v>20</v>
          </cell>
          <cell r="N130">
            <v>9</v>
          </cell>
          <cell r="O130">
            <v>2</v>
          </cell>
          <cell r="P130">
            <v>1</v>
          </cell>
        </row>
        <row r="131">
          <cell r="A131" t="str">
            <v>АНБ-253</v>
          </cell>
          <cell r="B131" t="str">
            <v>АНБ-2</v>
          </cell>
          <cell r="C131">
            <v>5</v>
          </cell>
          <cell r="D131">
            <v>3</v>
          </cell>
          <cell r="E131">
            <v>73180</v>
          </cell>
          <cell r="F131">
            <v>27.4</v>
          </cell>
          <cell r="G131">
            <v>48.8</v>
          </cell>
          <cell r="H131">
            <v>4.7</v>
          </cell>
          <cell r="I131">
            <v>1.3</v>
          </cell>
          <cell r="J131">
            <v>3.5</v>
          </cell>
          <cell r="K131">
            <v>14.3</v>
          </cell>
          <cell r="L131">
            <v>22</v>
          </cell>
          <cell r="M131">
            <v>22</v>
          </cell>
          <cell r="N131">
            <v>9</v>
          </cell>
          <cell r="O131">
            <v>2</v>
          </cell>
          <cell r="P131">
            <v>1</v>
          </cell>
        </row>
        <row r="132">
          <cell r="A132" t="str">
            <v>Денов11</v>
          </cell>
          <cell r="B132" t="str">
            <v>Денов</v>
          </cell>
          <cell r="C132">
            <v>1</v>
          </cell>
          <cell r="D132">
            <v>1</v>
          </cell>
          <cell r="E132">
            <v>93120</v>
          </cell>
          <cell r="N132">
            <v>9</v>
          </cell>
          <cell r="O132">
            <v>2</v>
          </cell>
          <cell r="P132">
            <v>1</v>
          </cell>
        </row>
        <row r="133">
          <cell r="A133" t="str">
            <v>Денов12</v>
          </cell>
          <cell r="B133" t="str">
            <v>Денов</v>
          </cell>
          <cell r="C133">
            <v>1</v>
          </cell>
          <cell r="D133">
            <v>2</v>
          </cell>
          <cell r="E133">
            <v>90740</v>
          </cell>
          <cell r="N133">
            <v>9</v>
          </cell>
          <cell r="O133">
            <v>2</v>
          </cell>
          <cell r="P133">
            <v>1</v>
          </cell>
        </row>
        <row r="134">
          <cell r="A134" t="str">
            <v>Денов13</v>
          </cell>
          <cell r="B134" t="str">
            <v>Денов</v>
          </cell>
          <cell r="C134">
            <v>1</v>
          </cell>
          <cell r="D134">
            <v>3</v>
          </cell>
          <cell r="E134">
            <v>72590</v>
          </cell>
          <cell r="N134">
            <v>9</v>
          </cell>
          <cell r="O134">
            <v>2</v>
          </cell>
          <cell r="P134">
            <v>1</v>
          </cell>
        </row>
        <row r="135">
          <cell r="A135" t="str">
            <v>Денов21</v>
          </cell>
          <cell r="B135" t="str">
            <v>Денов</v>
          </cell>
          <cell r="C135">
            <v>2</v>
          </cell>
          <cell r="D135">
            <v>1</v>
          </cell>
          <cell r="E135">
            <v>80510</v>
          </cell>
          <cell r="N135">
            <v>9</v>
          </cell>
          <cell r="O135">
            <v>2</v>
          </cell>
          <cell r="P135">
            <v>1</v>
          </cell>
        </row>
        <row r="136">
          <cell r="A136" t="str">
            <v>Денов22</v>
          </cell>
          <cell r="B136" t="str">
            <v>Денов</v>
          </cell>
          <cell r="C136">
            <v>2</v>
          </cell>
          <cell r="D136">
            <v>2</v>
          </cell>
          <cell r="E136">
            <v>78120</v>
          </cell>
          <cell r="N136">
            <v>9</v>
          </cell>
          <cell r="O136">
            <v>2</v>
          </cell>
          <cell r="P136">
            <v>1</v>
          </cell>
        </row>
        <row r="137">
          <cell r="A137" t="str">
            <v>Денов23</v>
          </cell>
          <cell r="B137" t="str">
            <v>Денов</v>
          </cell>
          <cell r="C137">
            <v>2</v>
          </cell>
          <cell r="D137">
            <v>3</v>
          </cell>
          <cell r="E137">
            <v>71820</v>
          </cell>
          <cell r="N137">
            <v>9</v>
          </cell>
          <cell r="O137">
            <v>2</v>
          </cell>
          <cell r="P137">
            <v>1</v>
          </cell>
        </row>
        <row r="138">
          <cell r="A138" t="str">
            <v>Денов31</v>
          </cell>
          <cell r="B138" t="str">
            <v>Денов</v>
          </cell>
          <cell r="C138">
            <v>3</v>
          </cell>
          <cell r="D138">
            <v>1</v>
          </cell>
          <cell r="E138">
            <v>74550</v>
          </cell>
          <cell r="N138">
            <v>9</v>
          </cell>
          <cell r="O138">
            <v>2</v>
          </cell>
          <cell r="P138">
            <v>1</v>
          </cell>
        </row>
        <row r="139">
          <cell r="A139" t="str">
            <v>Денов32</v>
          </cell>
          <cell r="B139" t="str">
            <v>Денов</v>
          </cell>
          <cell r="C139">
            <v>3</v>
          </cell>
          <cell r="D139">
            <v>2</v>
          </cell>
          <cell r="E139">
            <v>66340</v>
          </cell>
          <cell r="N139">
            <v>9</v>
          </cell>
          <cell r="O139">
            <v>2</v>
          </cell>
          <cell r="P139">
            <v>1</v>
          </cell>
        </row>
        <row r="140">
          <cell r="A140" t="str">
            <v>Денов33</v>
          </cell>
          <cell r="B140" t="str">
            <v>Денов</v>
          </cell>
          <cell r="C140">
            <v>3</v>
          </cell>
          <cell r="D140">
            <v>3</v>
          </cell>
          <cell r="E140">
            <v>46970</v>
          </cell>
          <cell r="N140">
            <v>9</v>
          </cell>
          <cell r="O140">
            <v>2</v>
          </cell>
          <cell r="P140">
            <v>1</v>
          </cell>
        </row>
        <row r="141">
          <cell r="A141" t="str">
            <v>Денов41</v>
          </cell>
          <cell r="B141" t="str">
            <v>Денов</v>
          </cell>
          <cell r="C141">
            <v>4</v>
          </cell>
          <cell r="D141">
            <v>1</v>
          </cell>
          <cell r="E141">
            <v>55570</v>
          </cell>
          <cell r="N141">
            <v>9</v>
          </cell>
          <cell r="O141">
            <v>2</v>
          </cell>
          <cell r="P141">
            <v>1</v>
          </cell>
        </row>
        <row r="142">
          <cell r="A142" t="str">
            <v>Денов42</v>
          </cell>
          <cell r="B142" t="str">
            <v>Денов</v>
          </cell>
          <cell r="C142">
            <v>4</v>
          </cell>
          <cell r="D142">
            <v>2</v>
          </cell>
          <cell r="E142">
            <v>43060</v>
          </cell>
          <cell r="N142">
            <v>9</v>
          </cell>
          <cell r="O142">
            <v>2</v>
          </cell>
          <cell r="P142">
            <v>1</v>
          </cell>
        </row>
        <row r="143">
          <cell r="A143" t="str">
            <v>Денов43</v>
          </cell>
          <cell r="B143" t="str">
            <v>Денов</v>
          </cell>
          <cell r="C143">
            <v>4</v>
          </cell>
          <cell r="D143">
            <v>3</v>
          </cell>
          <cell r="E143">
            <v>32890</v>
          </cell>
          <cell r="N143">
            <v>9</v>
          </cell>
          <cell r="O143">
            <v>2</v>
          </cell>
          <cell r="P143">
            <v>1</v>
          </cell>
        </row>
        <row r="144">
          <cell r="A144" t="str">
            <v>Денов53</v>
          </cell>
          <cell r="B144" t="str">
            <v>Денов</v>
          </cell>
          <cell r="C144">
            <v>5</v>
          </cell>
          <cell r="D144">
            <v>3</v>
          </cell>
          <cell r="E144">
            <v>23080</v>
          </cell>
          <cell r="N144">
            <v>9</v>
          </cell>
          <cell r="O144">
            <v>2</v>
          </cell>
          <cell r="P144">
            <v>1</v>
          </cell>
        </row>
        <row r="145">
          <cell r="A145" t="str">
            <v>Н-7711</v>
          </cell>
          <cell r="B145" t="str">
            <v>Н-77</v>
          </cell>
          <cell r="C145">
            <v>1</v>
          </cell>
          <cell r="D145">
            <v>1</v>
          </cell>
          <cell r="E145">
            <v>227876</v>
          </cell>
          <cell r="F145">
            <v>34.4</v>
          </cell>
          <cell r="G145">
            <v>56.3</v>
          </cell>
          <cell r="H145">
            <v>1.7</v>
          </cell>
          <cell r="I145">
            <v>1.5</v>
          </cell>
          <cell r="J145">
            <v>1.6</v>
          </cell>
          <cell r="K145">
            <v>4.5</v>
          </cell>
          <cell r="N145">
            <v>9</v>
          </cell>
          <cell r="O145">
            <v>2</v>
          </cell>
          <cell r="P145">
            <v>1</v>
          </cell>
        </row>
        <row r="146">
          <cell r="A146" t="str">
            <v>Н-7712</v>
          </cell>
          <cell r="B146" t="str">
            <v>Н-77</v>
          </cell>
          <cell r="C146">
            <v>1</v>
          </cell>
          <cell r="D146">
            <v>2</v>
          </cell>
          <cell r="E146">
            <v>221958</v>
          </cell>
          <cell r="F146">
            <v>33.9</v>
          </cell>
          <cell r="G146">
            <v>55.9</v>
          </cell>
          <cell r="H146">
            <v>1.7</v>
          </cell>
          <cell r="I146">
            <v>1.5</v>
          </cell>
          <cell r="J146">
            <v>1.6</v>
          </cell>
          <cell r="K146">
            <v>5.4</v>
          </cell>
          <cell r="N146">
            <v>9</v>
          </cell>
          <cell r="O146">
            <v>2</v>
          </cell>
          <cell r="P146">
            <v>1</v>
          </cell>
        </row>
        <row r="147">
          <cell r="A147" t="str">
            <v>Н-7713</v>
          </cell>
          <cell r="B147" t="str">
            <v>Н-77</v>
          </cell>
          <cell r="C147">
            <v>1</v>
          </cell>
          <cell r="D147">
            <v>3</v>
          </cell>
          <cell r="E147">
            <v>177649</v>
          </cell>
          <cell r="F147">
            <v>33.700000000000003</v>
          </cell>
          <cell r="G147">
            <v>55.8</v>
          </cell>
          <cell r="H147">
            <v>1.7</v>
          </cell>
          <cell r="I147">
            <v>1.5</v>
          </cell>
          <cell r="J147">
            <v>1.6</v>
          </cell>
          <cell r="K147">
            <v>5.7</v>
          </cell>
          <cell r="N147">
            <v>9</v>
          </cell>
          <cell r="O147">
            <v>2</v>
          </cell>
          <cell r="P147">
            <v>1</v>
          </cell>
        </row>
        <row r="148">
          <cell r="A148" t="str">
            <v>Н-7721</v>
          </cell>
          <cell r="B148" t="str">
            <v>Н-77</v>
          </cell>
          <cell r="C148">
            <v>2</v>
          </cell>
          <cell r="D148">
            <v>1</v>
          </cell>
          <cell r="E148">
            <v>196950</v>
          </cell>
          <cell r="F148">
            <v>33.5</v>
          </cell>
          <cell r="G148">
            <v>54.6</v>
          </cell>
          <cell r="H148">
            <v>1.9</v>
          </cell>
          <cell r="I148">
            <v>1.7</v>
          </cell>
          <cell r="J148">
            <v>1.8</v>
          </cell>
          <cell r="K148">
            <v>6.5</v>
          </cell>
          <cell r="N148">
            <v>9</v>
          </cell>
          <cell r="O148">
            <v>2</v>
          </cell>
          <cell r="P148">
            <v>1</v>
          </cell>
        </row>
        <row r="149">
          <cell r="A149" t="str">
            <v>Н-7722</v>
          </cell>
          <cell r="B149" t="str">
            <v>Н-77</v>
          </cell>
          <cell r="C149">
            <v>2</v>
          </cell>
          <cell r="D149">
            <v>2</v>
          </cell>
          <cell r="E149">
            <v>191042</v>
          </cell>
          <cell r="F149">
            <v>33.1</v>
          </cell>
          <cell r="G149">
            <v>54.3</v>
          </cell>
          <cell r="H149">
            <v>1.9</v>
          </cell>
          <cell r="I149">
            <v>1.7</v>
          </cell>
          <cell r="J149">
            <v>1.8</v>
          </cell>
          <cell r="K149">
            <v>7.2</v>
          </cell>
          <cell r="N149">
            <v>9</v>
          </cell>
          <cell r="O149">
            <v>2</v>
          </cell>
          <cell r="P149">
            <v>1</v>
          </cell>
        </row>
        <row r="150">
          <cell r="A150" t="str">
            <v>Н-7723</v>
          </cell>
          <cell r="B150" t="str">
            <v>Н-77</v>
          </cell>
          <cell r="C150">
            <v>2</v>
          </cell>
          <cell r="D150">
            <v>3</v>
          </cell>
          <cell r="E150">
            <v>175679</v>
          </cell>
          <cell r="F150">
            <v>32.6</v>
          </cell>
          <cell r="G150">
            <v>54.3</v>
          </cell>
          <cell r="H150">
            <v>1.9</v>
          </cell>
          <cell r="I150">
            <v>1.7</v>
          </cell>
          <cell r="J150">
            <v>1.8</v>
          </cell>
          <cell r="K150">
            <v>7.7</v>
          </cell>
          <cell r="N150">
            <v>9</v>
          </cell>
          <cell r="O150">
            <v>2</v>
          </cell>
          <cell r="P150">
            <v>1</v>
          </cell>
        </row>
        <row r="151">
          <cell r="A151" t="str">
            <v>Н-7731</v>
          </cell>
          <cell r="B151" t="str">
            <v>Н-77</v>
          </cell>
          <cell r="C151">
            <v>3</v>
          </cell>
          <cell r="D151">
            <v>1</v>
          </cell>
          <cell r="E151">
            <v>182376</v>
          </cell>
          <cell r="F151">
            <v>31.9</v>
          </cell>
          <cell r="G151">
            <v>53.1</v>
          </cell>
          <cell r="H151">
            <v>2.2999999999999998</v>
          </cell>
          <cell r="I151">
            <v>2</v>
          </cell>
          <cell r="J151">
            <v>2</v>
          </cell>
          <cell r="K151">
            <v>8.6999999999999993</v>
          </cell>
          <cell r="N151">
            <v>9</v>
          </cell>
          <cell r="O151">
            <v>2</v>
          </cell>
          <cell r="P151">
            <v>1</v>
          </cell>
        </row>
        <row r="152">
          <cell r="A152" t="str">
            <v>Н-7732</v>
          </cell>
          <cell r="B152" t="str">
            <v>Н-77</v>
          </cell>
          <cell r="C152">
            <v>3</v>
          </cell>
          <cell r="D152">
            <v>2</v>
          </cell>
          <cell r="E152">
            <v>162287</v>
          </cell>
          <cell r="F152">
            <v>31.2</v>
          </cell>
          <cell r="G152">
            <v>53.1</v>
          </cell>
          <cell r="H152">
            <v>2.2999999999999998</v>
          </cell>
          <cell r="I152">
            <v>2</v>
          </cell>
          <cell r="J152">
            <v>2</v>
          </cell>
          <cell r="K152">
            <v>9.4</v>
          </cell>
          <cell r="N152">
            <v>9</v>
          </cell>
          <cell r="O152">
            <v>2</v>
          </cell>
          <cell r="P152">
            <v>1</v>
          </cell>
        </row>
        <row r="153">
          <cell r="A153" t="str">
            <v>Н-7733</v>
          </cell>
          <cell r="B153" t="str">
            <v>Н-77</v>
          </cell>
          <cell r="C153">
            <v>3</v>
          </cell>
          <cell r="D153">
            <v>3</v>
          </cell>
          <cell r="E153">
            <v>114817</v>
          </cell>
          <cell r="F153">
            <v>30.1</v>
          </cell>
          <cell r="G153">
            <v>53.1</v>
          </cell>
          <cell r="H153">
            <v>2.2999999999999998</v>
          </cell>
          <cell r="I153">
            <v>2</v>
          </cell>
          <cell r="J153">
            <v>2</v>
          </cell>
          <cell r="K153">
            <v>10.5</v>
          </cell>
          <cell r="N153">
            <v>9</v>
          </cell>
          <cell r="O153">
            <v>2</v>
          </cell>
          <cell r="P153">
            <v>1</v>
          </cell>
        </row>
        <row r="154">
          <cell r="A154" t="str">
            <v>Н-7741</v>
          </cell>
          <cell r="B154" t="str">
            <v>Н-77</v>
          </cell>
          <cell r="C154">
            <v>4</v>
          </cell>
          <cell r="D154">
            <v>1</v>
          </cell>
          <cell r="E154">
            <v>135896</v>
          </cell>
          <cell r="F154">
            <v>28.6</v>
          </cell>
          <cell r="G154">
            <v>52.7</v>
          </cell>
          <cell r="H154">
            <v>2.8</v>
          </cell>
          <cell r="I154">
            <v>2</v>
          </cell>
          <cell r="J154">
            <v>2</v>
          </cell>
          <cell r="K154">
            <v>11.9</v>
          </cell>
          <cell r="N154">
            <v>9</v>
          </cell>
          <cell r="O154">
            <v>2</v>
          </cell>
          <cell r="P154">
            <v>1</v>
          </cell>
        </row>
        <row r="155">
          <cell r="A155" t="str">
            <v>Н-7742</v>
          </cell>
          <cell r="B155" t="str">
            <v>Н-77</v>
          </cell>
          <cell r="C155">
            <v>4</v>
          </cell>
          <cell r="D155">
            <v>2</v>
          </cell>
          <cell r="E155">
            <v>105363</v>
          </cell>
          <cell r="F155">
            <v>28.2</v>
          </cell>
          <cell r="G155">
            <v>52.5</v>
          </cell>
          <cell r="H155">
            <v>2.8</v>
          </cell>
          <cell r="I155">
            <v>2</v>
          </cell>
          <cell r="J155">
            <v>2</v>
          </cell>
          <cell r="K155">
            <v>12.5</v>
          </cell>
          <cell r="N155">
            <v>9</v>
          </cell>
          <cell r="O155">
            <v>2</v>
          </cell>
          <cell r="P155">
            <v>1</v>
          </cell>
        </row>
        <row r="156">
          <cell r="A156" t="str">
            <v>Н-7743</v>
          </cell>
          <cell r="B156" t="str">
            <v>Н-77</v>
          </cell>
          <cell r="C156">
            <v>4</v>
          </cell>
          <cell r="D156">
            <v>3</v>
          </cell>
          <cell r="E156">
            <v>80558</v>
          </cell>
          <cell r="F156">
            <v>27.7</v>
          </cell>
          <cell r="G156">
            <v>52</v>
          </cell>
          <cell r="H156">
            <v>2.8</v>
          </cell>
          <cell r="I156">
            <v>2</v>
          </cell>
          <cell r="J156">
            <v>2</v>
          </cell>
          <cell r="K156">
            <v>13.5</v>
          </cell>
          <cell r="N156">
            <v>9</v>
          </cell>
          <cell r="O156">
            <v>2</v>
          </cell>
          <cell r="P156">
            <v>1</v>
          </cell>
        </row>
        <row r="157">
          <cell r="A157" t="str">
            <v>Н-7753</v>
          </cell>
          <cell r="B157" t="str">
            <v>Н-77</v>
          </cell>
          <cell r="C157">
            <v>5</v>
          </cell>
          <cell r="D157">
            <v>3</v>
          </cell>
          <cell r="E157">
            <v>56520</v>
          </cell>
          <cell r="F157">
            <v>27.2</v>
          </cell>
          <cell r="G157">
            <v>51.5</v>
          </cell>
          <cell r="H157">
            <v>2.8</v>
          </cell>
          <cell r="I157">
            <v>2</v>
          </cell>
          <cell r="J157">
            <v>2</v>
          </cell>
          <cell r="K157">
            <v>14.5</v>
          </cell>
          <cell r="N157">
            <v>9</v>
          </cell>
          <cell r="O157">
            <v>2</v>
          </cell>
          <cell r="P157">
            <v>1</v>
          </cell>
        </row>
        <row r="158">
          <cell r="A158" t="str">
            <v>Юл-з11</v>
          </cell>
          <cell r="B158" t="str">
            <v>Юл-з</v>
          </cell>
          <cell r="C158">
            <v>1</v>
          </cell>
          <cell r="D158">
            <v>1</v>
          </cell>
          <cell r="E158">
            <v>93120</v>
          </cell>
          <cell r="F158">
            <v>35.1</v>
          </cell>
          <cell r="G158">
            <v>55.9</v>
          </cell>
          <cell r="H158">
            <v>2.9</v>
          </cell>
          <cell r="I158">
            <v>0.7</v>
          </cell>
          <cell r="J158">
            <v>1.1000000000000001</v>
          </cell>
          <cell r="K158">
            <v>4.3</v>
          </cell>
          <cell r="N158">
            <v>9</v>
          </cell>
          <cell r="O158">
            <v>2</v>
          </cell>
          <cell r="P158">
            <v>1</v>
          </cell>
        </row>
        <row r="159">
          <cell r="A159" t="str">
            <v>Юл-з12</v>
          </cell>
          <cell r="B159" t="str">
            <v>Юл-з</v>
          </cell>
          <cell r="C159">
            <v>1</v>
          </cell>
          <cell r="D159">
            <v>2</v>
          </cell>
          <cell r="E159">
            <v>90740</v>
          </cell>
          <cell r="F159">
            <v>34.700000000000003</v>
          </cell>
          <cell r="G159">
            <v>55.6</v>
          </cell>
          <cell r="H159">
            <v>2.9</v>
          </cell>
          <cell r="I159">
            <v>0.7</v>
          </cell>
          <cell r="J159">
            <v>1.1000000000000001</v>
          </cell>
          <cell r="K159">
            <v>5</v>
          </cell>
          <cell r="N159">
            <v>9</v>
          </cell>
          <cell r="O159">
            <v>2</v>
          </cell>
          <cell r="P159">
            <v>1</v>
          </cell>
        </row>
        <row r="160">
          <cell r="A160" t="str">
            <v>Юл-з13</v>
          </cell>
          <cell r="B160" t="str">
            <v>Юл-з</v>
          </cell>
          <cell r="C160">
            <v>1</v>
          </cell>
          <cell r="D160">
            <v>3</v>
          </cell>
          <cell r="E160">
            <v>72590</v>
          </cell>
          <cell r="F160">
            <v>34.5</v>
          </cell>
          <cell r="G160">
            <v>55.3</v>
          </cell>
          <cell r="H160">
            <v>2.9</v>
          </cell>
          <cell r="I160">
            <v>0.7</v>
          </cell>
          <cell r="J160">
            <v>1.1000000000000001</v>
          </cell>
          <cell r="K160">
            <v>5.5</v>
          </cell>
          <cell r="N160">
            <v>9</v>
          </cell>
          <cell r="O160">
            <v>2</v>
          </cell>
          <cell r="P160">
            <v>1</v>
          </cell>
        </row>
        <row r="161">
          <cell r="A161" t="str">
            <v>Юл-з21</v>
          </cell>
          <cell r="B161" t="str">
            <v>Юл-з</v>
          </cell>
          <cell r="C161">
            <v>2</v>
          </cell>
          <cell r="D161">
            <v>1</v>
          </cell>
          <cell r="E161">
            <v>80510</v>
          </cell>
          <cell r="F161">
            <v>33.799999999999997</v>
          </cell>
          <cell r="G161">
            <v>55</v>
          </cell>
          <cell r="H161">
            <v>2.9</v>
          </cell>
          <cell r="I161">
            <v>0.8</v>
          </cell>
          <cell r="J161">
            <v>1.2</v>
          </cell>
          <cell r="K161">
            <v>6.3</v>
          </cell>
          <cell r="N161">
            <v>9</v>
          </cell>
          <cell r="O161">
            <v>2</v>
          </cell>
          <cell r="P161">
            <v>1</v>
          </cell>
        </row>
        <row r="162">
          <cell r="A162" t="str">
            <v>Юл-з22</v>
          </cell>
          <cell r="B162" t="str">
            <v>Юл-з</v>
          </cell>
          <cell r="C162">
            <v>2</v>
          </cell>
          <cell r="D162">
            <v>2</v>
          </cell>
          <cell r="E162">
            <v>78120</v>
          </cell>
          <cell r="F162">
            <v>33.299999999999997</v>
          </cell>
          <cell r="G162">
            <v>54.2</v>
          </cell>
          <cell r="H162">
            <v>2.9</v>
          </cell>
          <cell r="I162">
            <v>0.8</v>
          </cell>
          <cell r="J162">
            <v>1.2</v>
          </cell>
          <cell r="K162">
            <v>7.6</v>
          </cell>
          <cell r="N162">
            <v>9</v>
          </cell>
          <cell r="O162">
            <v>2</v>
          </cell>
          <cell r="P162">
            <v>1</v>
          </cell>
        </row>
        <row r="163">
          <cell r="A163" t="str">
            <v>Юл-з23</v>
          </cell>
          <cell r="B163" t="str">
            <v>Юл-з</v>
          </cell>
          <cell r="C163">
            <v>2</v>
          </cell>
          <cell r="D163">
            <v>3</v>
          </cell>
          <cell r="E163">
            <v>71820</v>
          </cell>
          <cell r="F163">
            <v>32.9</v>
          </cell>
          <cell r="G163">
            <v>54.1</v>
          </cell>
          <cell r="H163">
            <v>2.9</v>
          </cell>
          <cell r="I163">
            <v>0.8</v>
          </cell>
          <cell r="J163">
            <v>1.2</v>
          </cell>
          <cell r="K163">
            <v>8.1</v>
          </cell>
          <cell r="N163">
            <v>9</v>
          </cell>
          <cell r="O163">
            <v>2</v>
          </cell>
          <cell r="P163">
            <v>1</v>
          </cell>
        </row>
        <row r="164">
          <cell r="A164" t="str">
            <v>Юл-з31</v>
          </cell>
          <cell r="B164" t="str">
            <v>Юл-з</v>
          </cell>
          <cell r="C164">
            <v>3</v>
          </cell>
          <cell r="D164">
            <v>1</v>
          </cell>
          <cell r="E164">
            <v>74550</v>
          </cell>
          <cell r="F164">
            <v>32.6</v>
          </cell>
          <cell r="G164">
            <v>52.4</v>
          </cell>
          <cell r="H164">
            <v>3.6</v>
          </cell>
          <cell r="I164">
            <v>0.9</v>
          </cell>
          <cell r="J164">
            <v>1.3</v>
          </cell>
          <cell r="K164">
            <v>9.1999999999999993</v>
          </cell>
          <cell r="N164">
            <v>9</v>
          </cell>
          <cell r="O164">
            <v>2</v>
          </cell>
          <cell r="P164">
            <v>1</v>
          </cell>
        </row>
        <row r="165">
          <cell r="A165" t="str">
            <v>Юл-з32</v>
          </cell>
          <cell r="B165" t="str">
            <v>Юл-з</v>
          </cell>
          <cell r="C165">
            <v>3</v>
          </cell>
          <cell r="D165">
            <v>2</v>
          </cell>
          <cell r="E165">
            <v>66340</v>
          </cell>
          <cell r="F165">
            <v>32.200000000000003</v>
          </cell>
          <cell r="G165">
            <v>51.8</v>
          </cell>
          <cell r="H165">
            <v>3.6</v>
          </cell>
          <cell r="I165">
            <v>0.9</v>
          </cell>
          <cell r="J165">
            <v>1.3</v>
          </cell>
          <cell r="K165">
            <v>10.199999999999999</v>
          </cell>
          <cell r="N165">
            <v>9</v>
          </cell>
          <cell r="O165">
            <v>2</v>
          </cell>
          <cell r="P165">
            <v>1</v>
          </cell>
        </row>
        <row r="166">
          <cell r="A166" t="str">
            <v>Юл-з33</v>
          </cell>
          <cell r="B166" t="str">
            <v>Юл-з</v>
          </cell>
          <cell r="C166">
            <v>3</v>
          </cell>
          <cell r="D166">
            <v>3</v>
          </cell>
          <cell r="E166">
            <v>46970</v>
          </cell>
          <cell r="F166">
            <v>31.7</v>
          </cell>
          <cell r="G166">
            <v>51.8</v>
          </cell>
          <cell r="H166">
            <v>3.6</v>
          </cell>
          <cell r="I166">
            <v>0.9</v>
          </cell>
          <cell r="J166">
            <v>1.3</v>
          </cell>
          <cell r="K166">
            <v>10.7</v>
          </cell>
          <cell r="N166">
            <v>9</v>
          </cell>
          <cell r="O166">
            <v>2</v>
          </cell>
          <cell r="P166">
            <v>1</v>
          </cell>
        </row>
        <row r="167">
          <cell r="A167" t="str">
            <v>Юл-з41</v>
          </cell>
          <cell r="B167" t="str">
            <v>Юл-з</v>
          </cell>
          <cell r="C167">
            <v>4</v>
          </cell>
          <cell r="D167">
            <v>1</v>
          </cell>
          <cell r="E167">
            <v>55570</v>
          </cell>
          <cell r="F167">
            <v>30.2</v>
          </cell>
          <cell r="G167">
            <v>51.4</v>
          </cell>
          <cell r="H167">
            <v>3.7</v>
          </cell>
          <cell r="I167">
            <v>1</v>
          </cell>
          <cell r="J167">
            <v>1.4</v>
          </cell>
          <cell r="K167">
            <v>12.3</v>
          </cell>
          <cell r="N167">
            <v>9</v>
          </cell>
          <cell r="O167">
            <v>2</v>
          </cell>
          <cell r="P167">
            <v>1</v>
          </cell>
        </row>
        <row r="168">
          <cell r="A168" t="str">
            <v>Юл-з42</v>
          </cell>
          <cell r="B168" t="str">
            <v>Юл-з</v>
          </cell>
          <cell r="C168">
            <v>4</v>
          </cell>
          <cell r="D168">
            <v>2</v>
          </cell>
          <cell r="E168">
            <v>43060</v>
          </cell>
          <cell r="F168">
            <v>29.6</v>
          </cell>
          <cell r="G168">
            <v>50.9</v>
          </cell>
          <cell r="H168">
            <v>3.7</v>
          </cell>
          <cell r="I168">
            <v>1</v>
          </cell>
          <cell r="J168">
            <v>1.4</v>
          </cell>
          <cell r="K168">
            <v>13.4</v>
          </cell>
          <cell r="N168">
            <v>9</v>
          </cell>
          <cell r="O168">
            <v>2</v>
          </cell>
          <cell r="P168">
            <v>1</v>
          </cell>
        </row>
        <row r="169">
          <cell r="A169" t="str">
            <v>Юл-з43</v>
          </cell>
          <cell r="B169" t="str">
            <v>Юл-з</v>
          </cell>
          <cell r="C169">
            <v>4</v>
          </cell>
          <cell r="D169">
            <v>3</v>
          </cell>
          <cell r="E169">
            <v>32890</v>
          </cell>
          <cell r="F169">
            <v>29.1</v>
          </cell>
          <cell r="G169">
            <v>50.7</v>
          </cell>
          <cell r="H169">
            <v>3.7</v>
          </cell>
          <cell r="I169">
            <v>1</v>
          </cell>
          <cell r="J169">
            <v>1.4</v>
          </cell>
          <cell r="K169">
            <v>14.1</v>
          </cell>
          <cell r="N169">
            <v>9</v>
          </cell>
          <cell r="O169">
            <v>2</v>
          </cell>
          <cell r="P169">
            <v>1</v>
          </cell>
        </row>
        <row r="170">
          <cell r="A170" t="str">
            <v>Юл-з53</v>
          </cell>
          <cell r="B170" t="str">
            <v>Юл-з</v>
          </cell>
          <cell r="C170">
            <v>5</v>
          </cell>
          <cell r="D170">
            <v>3</v>
          </cell>
          <cell r="E170">
            <v>23080</v>
          </cell>
          <cell r="F170">
            <v>28.2</v>
          </cell>
          <cell r="G170">
            <v>50.7</v>
          </cell>
          <cell r="H170">
            <v>4</v>
          </cell>
          <cell r="I170">
            <v>1</v>
          </cell>
          <cell r="J170">
            <v>1.4</v>
          </cell>
          <cell r="K170">
            <v>14.7</v>
          </cell>
          <cell r="N170">
            <v>9</v>
          </cell>
          <cell r="O170">
            <v>2</v>
          </cell>
          <cell r="P170">
            <v>1</v>
          </cell>
        </row>
        <row r="171">
          <cell r="A171" t="str">
            <v>Т 3111</v>
          </cell>
          <cell r="B171" t="str">
            <v>Т 31</v>
          </cell>
          <cell r="C171">
            <v>1</v>
          </cell>
          <cell r="D171">
            <v>1</v>
          </cell>
          <cell r="E171">
            <v>93120</v>
          </cell>
          <cell r="N171">
            <v>9</v>
          </cell>
          <cell r="O171">
            <v>2</v>
          </cell>
          <cell r="P171">
            <v>1</v>
          </cell>
        </row>
        <row r="172">
          <cell r="A172" t="str">
            <v>Т 3112</v>
          </cell>
          <cell r="B172" t="str">
            <v>Т 31</v>
          </cell>
          <cell r="C172">
            <v>1</v>
          </cell>
          <cell r="D172">
            <v>2</v>
          </cell>
          <cell r="E172">
            <v>90740</v>
          </cell>
          <cell r="N172">
            <v>9</v>
          </cell>
          <cell r="O172">
            <v>2</v>
          </cell>
          <cell r="P172">
            <v>1</v>
          </cell>
        </row>
        <row r="173">
          <cell r="A173" t="str">
            <v>Т 3113</v>
          </cell>
          <cell r="B173" t="str">
            <v>Т 31</v>
          </cell>
          <cell r="C173">
            <v>1</v>
          </cell>
          <cell r="D173">
            <v>3</v>
          </cell>
          <cell r="E173">
            <v>72590</v>
          </cell>
          <cell r="N173">
            <v>9</v>
          </cell>
          <cell r="O173">
            <v>2</v>
          </cell>
          <cell r="P173">
            <v>1</v>
          </cell>
        </row>
        <row r="174">
          <cell r="A174" t="str">
            <v>Т 3121</v>
          </cell>
          <cell r="B174" t="str">
            <v>Т 31</v>
          </cell>
          <cell r="C174">
            <v>2</v>
          </cell>
          <cell r="D174">
            <v>1</v>
          </cell>
          <cell r="E174">
            <v>80510</v>
          </cell>
          <cell r="N174">
            <v>9</v>
          </cell>
          <cell r="O174">
            <v>2</v>
          </cell>
          <cell r="P174">
            <v>1</v>
          </cell>
        </row>
        <row r="175">
          <cell r="A175" t="str">
            <v>Т 3122</v>
          </cell>
          <cell r="B175" t="str">
            <v>Т 31</v>
          </cell>
          <cell r="C175">
            <v>2</v>
          </cell>
          <cell r="D175">
            <v>2</v>
          </cell>
          <cell r="E175">
            <v>78120</v>
          </cell>
          <cell r="N175">
            <v>9</v>
          </cell>
          <cell r="O175">
            <v>2</v>
          </cell>
          <cell r="P175">
            <v>1</v>
          </cell>
        </row>
        <row r="176">
          <cell r="A176" t="str">
            <v>Т 3123</v>
          </cell>
          <cell r="B176" t="str">
            <v>Т 31</v>
          </cell>
          <cell r="C176">
            <v>2</v>
          </cell>
          <cell r="D176">
            <v>3</v>
          </cell>
          <cell r="E176">
            <v>71820</v>
          </cell>
          <cell r="N176">
            <v>9</v>
          </cell>
          <cell r="O176">
            <v>2</v>
          </cell>
          <cell r="P176">
            <v>1</v>
          </cell>
        </row>
        <row r="177">
          <cell r="A177" t="str">
            <v>Т 3131</v>
          </cell>
          <cell r="B177" t="str">
            <v>Т 31</v>
          </cell>
          <cell r="C177">
            <v>3</v>
          </cell>
          <cell r="D177">
            <v>1</v>
          </cell>
          <cell r="E177">
            <v>74550</v>
          </cell>
          <cell r="N177">
            <v>9</v>
          </cell>
          <cell r="O177">
            <v>2</v>
          </cell>
          <cell r="P177">
            <v>1</v>
          </cell>
        </row>
        <row r="178">
          <cell r="A178" t="str">
            <v>Т 3132</v>
          </cell>
          <cell r="B178" t="str">
            <v>Т 31</v>
          </cell>
          <cell r="C178">
            <v>3</v>
          </cell>
          <cell r="D178">
            <v>2</v>
          </cell>
          <cell r="E178">
            <v>66340</v>
          </cell>
          <cell r="N178">
            <v>9</v>
          </cell>
          <cell r="O178">
            <v>2</v>
          </cell>
          <cell r="P178">
            <v>1</v>
          </cell>
        </row>
        <row r="179">
          <cell r="A179" t="str">
            <v>Т 3133</v>
          </cell>
          <cell r="B179" t="str">
            <v>Т 31</v>
          </cell>
          <cell r="C179">
            <v>3</v>
          </cell>
          <cell r="D179">
            <v>3</v>
          </cell>
          <cell r="E179">
            <v>46970</v>
          </cell>
          <cell r="N179">
            <v>9</v>
          </cell>
          <cell r="O179">
            <v>2</v>
          </cell>
          <cell r="P179">
            <v>1</v>
          </cell>
        </row>
        <row r="180">
          <cell r="A180" t="str">
            <v>Т 3141</v>
          </cell>
          <cell r="B180" t="str">
            <v>Т 31</v>
          </cell>
          <cell r="C180">
            <v>4</v>
          </cell>
          <cell r="D180">
            <v>1</v>
          </cell>
          <cell r="E180">
            <v>55570</v>
          </cell>
          <cell r="N180">
            <v>9</v>
          </cell>
          <cell r="O180">
            <v>2</v>
          </cell>
          <cell r="P180">
            <v>1</v>
          </cell>
        </row>
        <row r="181">
          <cell r="A181" t="str">
            <v>Т 3142</v>
          </cell>
          <cell r="B181" t="str">
            <v>Т 31</v>
          </cell>
          <cell r="C181">
            <v>4</v>
          </cell>
          <cell r="D181">
            <v>2</v>
          </cell>
          <cell r="E181">
            <v>43060</v>
          </cell>
          <cell r="N181">
            <v>9</v>
          </cell>
          <cell r="O181">
            <v>2</v>
          </cell>
          <cell r="P181">
            <v>1</v>
          </cell>
        </row>
        <row r="182">
          <cell r="A182" t="str">
            <v>Т 3143</v>
          </cell>
          <cell r="B182" t="str">
            <v>Т 31</v>
          </cell>
          <cell r="C182">
            <v>4</v>
          </cell>
          <cell r="D182">
            <v>3</v>
          </cell>
          <cell r="E182">
            <v>32890</v>
          </cell>
          <cell r="N182">
            <v>9</v>
          </cell>
          <cell r="O182">
            <v>2</v>
          </cell>
          <cell r="P182">
            <v>1</v>
          </cell>
        </row>
        <row r="183">
          <cell r="A183" t="str">
            <v>Т 3153</v>
          </cell>
          <cell r="B183" t="str">
            <v>Т 31</v>
          </cell>
          <cell r="C183">
            <v>5</v>
          </cell>
          <cell r="D183">
            <v>3</v>
          </cell>
          <cell r="E183">
            <v>23080</v>
          </cell>
          <cell r="N183">
            <v>9</v>
          </cell>
          <cell r="O183">
            <v>2</v>
          </cell>
          <cell r="P183">
            <v>1</v>
          </cell>
        </row>
        <row r="184">
          <cell r="A184" t="str">
            <v>С-211</v>
          </cell>
          <cell r="B184" t="str">
            <v>С-2</v>
          </cell>
          <cell r="C184">
            <v>1</v>
          </cell>
          <cell r="D184">
            <v>1</v>
          </cell>
          <cell r="E184">
            <v>93120</v>
          </cell>
          <cell r="N184">
            <v>9</v>
          </cell>
          <cell r="O184">
            <v>2</v>
          </cell>
          <cell r="P184">
            <v>1</v>
          </cell>
        </row>
        <row r="185">
          <cell r="A185" t="str">
            <v>С-212</v>
          </cell>
          <cell r="B185" t="str">
            <v>С-2</v>
          </cell>
          <cell r="C185">
            <v>1</v>
          </cell>
          <cell r="D185">
            <v>2</v>
          </cell>
          <cell r="E185">
            <v>90740</v>
          </cell>
          <cell r="N185">
            <v>9</v>
          </cell>
          <cell r="O185">
            <v>2</v>
          </cell>
          <cell r="P185">
            <v>1</v>
          </cell>
        </row>
        <row r="186">
          <cell r="A186" t="str">
            <v>С-213</v>
          </cell>
          <cell r="B186" t="str">
            <v>С-2</v>
          </cell>
          <cell r="C186">
            <v>1</v>
          </cell>
          <cell r="D186">
            <v>3</v>
          </cell>
          <cell r="E186">
            <v>72590</v>
          </cell>
          <cell r="N186">
            <v>9</v>
          </cell>
          <cell r="O186">
            <v>2</v>
          </cell>
          <cell r="P186">
            <v>1</v>
          </cell>
        </row>
        <row r="187">
          <cell r="A187" t="str">
            <v>С-221</v>
          </cell>
          <cell r="B187" t="str">
            <v>С-2</v>
          </cell>
          <cell r="C187">
            <v>2</v>
          </cell>
          <cell r="D187">
            <v>1</v>
          </cell>
          <cell r="E187">
            <v>80510</v>
          </cell>
          <cell r="N187">
            <v>9</v>
          </cell>
          <cell r="O187">
            <v>2</v>
          </cell>
          <cell r="P187">
            <v>1</v>
          </cell>
        </row>
        <row r="188">
          <cell r="A188" t="str">
            <v>С-222</v>
          </cell>
          <cell r="B188" t="str">
            <v>С-2</v>
          </cell>
          <cell r="C188">
            <v>2</v>
          </cell>
          <cell r="D188">
            <v>2</v>
          </cell>
          <cell r="E188">
            <v>78120</v>
          </cell>
          <cell r="N188">
            <v>9</v>
          </cell>
          <cell r="O188">
            <v>2</v>
          </cell>
          <cell r="P188">
            <v>1</v>
          </cell>
        </row>
        <row r="189">
          <cell r="A189" t="str">
            <v>С-223</v>
          </cell>
          <cell r="B189" t="str">
            <v>С-2</v>
          </cell>
          <cell r="C189">
            <v>2</v>
          </cell>
          <cell r="D189">
            <v>3</v>
          </cell>
          <cell r="E189">
            <v>71820</v>
          </cell>
          <cell r="N189">
            <v>9</v>
          </cell>
          <cell r="O189">
            <v>2</v>
          </cell>
          <cell r="P189">
            <v>1</v>
          </cell>
        </row>
        <row r="190">
          <cell r="A190" t="str">
            <v>С-231</v>
          </cell>
          <cell r="B190" t="str">
            <v>С-2</v>
          </cell>
          <cell r="C190">
            <v>3</v>
          </cell>
          <cell r="D190">
            <v>1</v>
          </cell>
          <cell r="E190">
            <v>74550</v>
          </cell>
          <cell r="N190">
            <v>9</v>
          </cell>
          <cell r="O190">
            <v>2</v>
          </cell>
          <cell r="P190">
            <v>1</v>
          </cell>
        </row>
        <row r="191">
          <cell r="A191" t="str">
            <v>С-232</v>
          </cell>
          <cell r="B191" t="str">
            <v>С-2</v>
          </cell>
          <cell r="C191">
            <v>3</v>
          </cell>
          <cell r="D191">
            <v>2</v>
          </cell>
          <cell r="E191">
            <v>66340</v>
          </cell>
          <cell r="N191">
            <v>9</v>
          </cell>
          <cell r="O191">
            <v>2</v>
          </cell>
          <cell r="P191">
            <v>1</v>
          </cell>
        </row>
        <row r="192">
          <cell r="A192" t="str">
            <v>С-233</v>
          </cell>
          <cell r="B192" t="str">
            <v>С-2</v>
          </cell>
          <cell r="C192">
            <v>3</v>
          </cell>
          <cell r="D192">
            <v>3</v>
          </cell>
          <cell r="E192">
            <v>46970</v>
          </cell>
          <cell r="N192">
            <v>9</v>
          </cell>
          <cell r="O192">
            <v>2</v>
          </cell>
          <cell r="P192">
            <v>1</v>
          </cell>
        </row>
        <row r="193">
          <cell r="A193" t="str">
            <v>С-241</v>
          </cell>
          <cell r="B193" t="str">
            <v>С-2</v>
          </cell>
          <cell r="C193">
            <v>4</v>
          </cell>
          <cell r="D193">
            <v>1</v>
          </cell>
          <cell r="E193">
            <v>55570</v>
          </cell>
          <cell r="N193">
            <v>9</v>
          </cell>
          <cell r="O193">
            <v>2</v>
          </cell>
          <cell r="P193">
            <v>1</v>
          </cell>
        </row>
        <row r="194">
          <cell r="A194" t="str">
            <v>С-242</v>
          </cell>
          <cell r="B194" t="str">
            <v>С-2</v>
          </cell>
          <cell r="C194">
            <v>4</v>
          </cell>
          <cell r="D194">
            <v>2</v>
          </cell>
          <cell r="E194">
            <v>43060</v>
          </cell>
          <cell r="N194">
            <v>9</v>
          </cell>
          <cell r="O194">
            <v>2</v>
          </cell>
          <cell r="P194">
            <v>1</v>
          </cell>
        </row>
        <row r="195">
          <cell r="A195" t="str">
            <v>С-243</v>
          </cell>
          <cell r="B195" t="str">
            <v>С-2</v>
          </cell>
          <cell r="C195">
            <v>4</v>
          </cell>
          <cell r="D195">
            <v>3</v>
          </cell>
          <cell r="E195">
            <v>32890</v>
          </cell>
          <cell r="N195">
            <v>9</v>
          </cell>
          <cell r="O195">
            <v>2</v>
          </cell>
          <cell r="P195">
            <v>1</v>
          </cell>
        </row>
        <row r="196">
          <cell r="A196" t="str">
            <v>С-253</v>
          </cell>
          <cell r="B196" t="str">
            <v>С-2</v>
          </cell>
          <cell r="C196">
            <v>5</v>
          </cell>
          <cell r="D196">
            <v>3</v>
          </cell>
          <cell r="E196">
            <v>23080</v>
          </cell>
          <cell r="N196">
            <v>9</v>
          </cell>
          <cell r="O196">
            <v>2</v>
          </cell>
          <cell r="P196">
            <v>1</v>
          </cell>
        </row>
        <row r="197">
          <cell r="A197" t="str">
            <v>НБ11</v>
          </cell>
          <cell r="B197" t="str">
            <v>НБ</v>
          </cell>
          <cell r="C197">
            <v>1</v>
          </cell>
          <cell r="D197">
            <v>1</v>
          </cell>
          <cell r="E197">
            <v>93120</v>
          </cell>
          <cell r="N197">
            <v>9</v>
          </cell>
          <cell r="O197">
            <v>2</v>
          </cell>
          <cell r="P197">
            <v>1</v>
          </cell>
        </row>
        <row r="198">
          <cell r="A198" t="str">
            <v>НБ12</v>
          </cell>
          <cell r="B198" t="str">
            <v>НБ</v>
          </cell>
          <cell r="C198">
            <v>1</v>
          </cell>
          <cell r="D198">
            <v>2</v>
          </cell>
          <cell r="E198">
            <v>90740</v>
          </cell>
          <cell r="N198">
            <v>9</v>
          </cell>
          <cell r="O198">
            <v>2</v>
          </cell>
          <cell r="P198">
            <v>1</v>
          </cell>
        </row>
        <row r="199">
          <cell r="A199" t="str">
            <v>НБ13</v>
          </cell>
          <cell r="B199" t="str">
            <v>НБ</v>
          </cell>
          <cell r="C199">
            <v>1</v>
          </cell>
          <cell r="D199">
            <v>3</v>
          </cell>
          <cell r="E199">
            <v>72590</v>
          </cell>
          <cell r="N199">
            <v>9</v>
          </cell>
          <cell r="O199">
            <v>2</v>
          </cell>
          <cell r="P199">
            <v>1</v>
          </cell>
        </row>
        <row r="200">
          <cell r="A200" t="str">
            <v>НБ21</v>
          </cell>
          <cell r="B200" t="str">
            <v>НБ</v>
          </cell>
          <cell r="C200">
            <v>2</v>
          </cell>
          <cell r="D200">
            <v>1</v>
          </cell>
          <cell r="E200">
            <v>80510</v>
          </cell>
          <cell r="N200">
            <v>9</v>
          </cell>
          <cell r="O200">
            <v>2</v>
          </cell>
          <cell r="P200">
            <v>1</v>
          </cell>
        </row>
        <row r="201">
          <cell r="A201" t="str">
            <v>НБ22</v>
          </cell>
          <cell r="B201" t="str">
            <v>НБ</v>
          </cell>
          <cell r="C201">
            <v>2</v>
          </cell>
          <cell r="D201">
            <v>2</v>
          </cell>
          <cell r="E201">
            <v>78120</v>
          </cell>
          <cell r="N201">
            <v>9</v>
          </cell>
          <cell r="O201">
            <v>2</v>
          </cell>
          <cell r="P201">
            <v>1</v>
          </cell>
        </row>
        <row r="202">
          <cell r="A202" t="str">
            <v>НБ23</v>
          </cell>
          <cell r="B202" t="str">
            <v>НБ</v>
          </cell>
          <cell r="C202">
            <v>2</v>
          </cell>
          <cell r="D202">
            <v>3</v>
          </cell>
          <cell r="E202">
            <v>71820</v>
          </cell>
          <cell r="N202">
            <v>9</v>
          </cell>
          <cell r="O202">
            <v>2</v>
          </cell>
          <cell r="P202">
            <v>1</v>
          </cell>
        </row>
        <row r="203">
          <cell r="A203" t="str">
            <v>НБ31</v>
          </cell>
          <cell r="B203" t="str">
            <v>НБ</v>
          </cell>
          <cell r="C203">
            <v>3</v>
          </cell>
          <cell r="D203">
            <v>1</v>
          </cell>
          <cell r="E203">
            <v>74550</v>
          </cell>
          <cell r="N203">
            <v>9</v>
          </cell>
          <cell r="O203">
            <v>2</v>
          </cell>
          <cell r="P203">
            <v>1</v>
          </cell>
        </row>
        <row r="204">
          <cell r="A204" t="str">
            <v>НБ32</v>
          </cell>
          <cell r="B204" t="str">
            <v>НБ</v>
          </cell>
          <cell r="C204">
            <v>3</v>
          </cell>
          <cell r="D204">
            <v>2</v>
          </cell>
          <cell r="E204">
            <v>66340</v>
          </cell>
          <cell r="N204">
            <v>9</v>
          </cell>
          <cell r="O204">
            <v>2</v>
          </cell>
          <cell r="P204">
            <v>1</v>
          </cell>
        </row>
        <row r="205">
          <cell r="A205" t="str">
            <v>НБ33</v>
          </cell>
          <cell r="B205" t="str">
            <v>НБ</v>
          </cell>
          <cell r="C205">
            <v>3</v>
          </cell>
          <cell r="D205">
            <v>3</v>
          </cell>
          <cell r="E205">
            <v>46970</v>
          </cell>
          <cell r="N205">
            <v>9</v>
          </cell>
          <cell r="O205">
            <v>2</v>
          </cell>
          <cell r="P205">
            <v>1</v>
          </cell>
        </row>
        <row r="206">
          <cell r="A206" t="str">
            <v>НБ41</v>
          </cell>
          <cell r="B206" t="str">
            <v>НБ</v>
          </cell>
          <cell r="C206">
            <v>4</v>
          </cell>
          <cell r="D206">
            <v>1</v>
          </cell>
          <cell r="E206">
            <v>55570</v>
          </cell>
          <cell r="N206">
            <v>9</v>
          </cell>
          <cell r="O206">
            <v>2</v>
          </cell>
          <cell r="P206">
            <v>1</v>
          </cell>
        </row>
        <row r="207">
          <cell r="A207" t="str">
            <v>НБ42</v>
          </cell>
          <cell r="B207" t="str">
            <v>НБ</v>
          </cell>
          <cell r="C207">
            <v>4</v>
          </cell>
          <cell r="D207">
            <v>2</v>
          </cell>
          <cell r="E207">
            <v>43060</v>
          </cell>
          <cell r="N207">
            <v>9</v>
          </cell>
          <cell r="O207">
            <v>2</v>
          </cell>
          <cell r="P207">
            <v>1</v>
          </cell>
        </row>
        <row r="208">
          <cell r="A208" t="str">
            <v>НБ43</v>
          </cell>
          <cell r="B208" t="str">
            <v>НБ</v>
          </cell>
          <cell r="C208">
            <v>4</v>
          </cell>
          <cell r="D208">
            <v>3</v>
          </cell>
          <cell r="E208">
            <v>32890</v>
          </cell>
          <cell r="N208">
            <v>9</v>
          </cell>
          <cell r="O208">
            <v>2</v>
          </cell>
          <cell r="P208">
            <v>1</v>
          </cell>
        </row>
        <row r="209">
          <cell r="A209" t="str">
            <v>НБ53</v>
          </cell>
          <cell r="B209" t="str">
            <v>НБ</v>
          </cell>
          <cell r="C209">
            <v>5</v>
          </cell>
          <cell r="D209">
            <v>3</v>
          </cell>
          <cell r="E209">
            <v>23080</v>
          </cell>
          <cell r="N209">
            <v>9</v>
          </cell>
          <cell r="O209">
            <v>2</v>
          </cell>
          <cell r="P209">
            <v>1</v>
          </cell>
        </row>
        <row r="210">
          <cell r="A210" t="str">
            <v>ДГ11</v>
          </cell>
          <cell r="B210" t="str">
            <v>ДГ</v>
          </cell>
          <cell r="C210">
            <v>1</v>
          </cell>
          <cell r="D210">
            <v>1</v>
          </cell>
          <cell r="E210">
            <v>93120</v>
          </cell>
          <cell r="N210">
            <v>9</v>
          </cell>
          <cell r="O210">
            <v>2</v>
          </cell>
          <cell r="P210">
            <v>1</v>
          </cell>
        </row>
        <row r="211">
          <cell r="A211" t="str">
            <v>ДГ12</v>
          </cell>
          <cell r="B211" t="str">
            <v>ДГ</v>
          </cell>
          <cell r="C211">
            <v>1</v>
          </cell>
          <cell r="D211">
            <v>2</v>
          </cell>
          <cell r="E211">
            <v>90740</v>
          </cell>
          <cell r="N211">
            <v>9</v>
          </cell>
          <cell r="O211">
            <v>2</v>
          </cell>
          <cell r="P211">
            <v>1</v>
          </cell>
        </row>
        <row r="212">
          <cell r="A212" t="str">
            <v>ДГ13</v>
          </cell>
          <cell r="B212" t="str">
            <v>ДГ</v>
          </cell>
          <cell r="C212">
            <v>1</v>
          </cell>
          <cell r="D212">
            <v>3</v>
          </cell>
          <cell r="E212">
            <v>72590</v>
          </cell>
          <cell r="N212">
            <v>9</v>
          </cell>
          <cell r="O212">
            <v>2</v>
          </cell>
          <cell r="P212">
            <v>1</v>
          </cell>
        </row>
        <row r="213">
          <cell r="A213" t="str">
            <v>ДГ21</v>
          </cell>
          <cell r="B213" t="str">
            <v>ДГ</v>
          </cell>
          <cell r="C213">
            <v>2</v>
          </cell>
          <cell r="D213">
            <v>1</v>
          </cell>
          <cell r="E213">
            <v>80510</v>
          </cell>
          <cell r="N213">
            <v>9</v>
          </cell>
          <cell r="O213">
            <v>2</v>
          </cell>
          <cell r="P213">
            <v>1</v>
          </cell>
        </row>
        <row r="214">
          <cell r="A214" t="str">
            <v>ДГ22</v>
          </cell>
          <cell r="B214" t="str">
            <v>ДГ</v>
          </cell>
          <cell r="C214">
            <v>2</v>
          </cell>
          <cell r="D214">
            <v>2</v>
          </cell>
          <cell r="E214">
            <v>78120</v>
          </cell>
          <cell r="N214">
            <v>9</v>
          </cell>
          <cell r="O214">
            <v>2</v>
          </cell>
          <cell r="P214">
            <v>1</v>
          </cell>
        </row>
        <row r="215">
          <cell r="A215" t="str">
            <v>ДГ23</v>
          </cell>
          <cell r="B215" t="str">
            <v>ДГ</v>
          </cell>
          <cell r="C215">
            <v>2</v>
          </cell>
          <cell r="D215">
            <v>3</v>
          </cell>
          <cell r="E215">
            <v>71820</v>
          </cell>
          <cell r="N215">
            <v>9</v>
          </cell>
          <cell r="O215">
            <v>2</v>
          </cell>
          <cell r="P215">
            <v>1</v>
          </cell>
        </row>
        <row r="216">
          <cell r="A216" t="str">
            <v>ДГ31</v>
          </cell>
          <cell r="B216" t="str">
            <v>ДГ</v>
          </cell>
          <cell r="C216">
            <v>3</v>
          </cell>
          <cell r="D216">
            <v>1</v>
          </cell>
          <cell r="E216">
            <v>74550</v>
          </cell>
          <cell r="N216">
            <v>9</v>
          </cell>
          <cell r="O216">
            <v>2</v>
          </cell>
          <cell r="P216">
            <v>1</v>
          </cell>
        </row>
        <row r="217">
          <cell r="A217" t="str">
            <v>ДГ32</v>
          </cell>
          <cell r="B217" t="str">
            <v>ДГ</v>
          </cell>
          <cell r="C217">
            <v>3</v>
          </cell>
          <cell r="D217">
            <v>2</v>
          </cell>
          <cell r="E217">
            <v>66340</v>
          </cell>
          <cell r="N217">
            <v>9</v>
          </cell>
          <cell r="O217">
            <v>2</v>
          </cell>
          <cell r="P217">
            <v>1</v>
          </cell>
        </row>
        <row r="218">
          <cell r="A218" t="str">
            <v>ДГ33</v>
          </cell>
          <cell r="B218" t="str">
            <v>ДГ</v>
          </cell>
          <cell r="C218">
            <v>3</v>
          </cell>
          <cell r="D218">
            <v>3</v>
          </cell>
          <cell r="E218">
            <v>46970</v>
          </cell>
          <cell r="N218">
            <v>9</v>
          </cell>
          <cell r="O218">
            <v>2</v>
          </cell>
          <cell r="P218">
            <v>1</v>
          </cell>
        </row>
        <row r="219">
          <cell r="A219" t="str">
            <v>ДГ41</v>
          </cell>
          <cell r="B219" t="str">
            <v>ДГ</v>
          </cell>
          <cell r="C219">
            <v>4</v>
          </cell>
          <cell r="D219">
            <v>1</v>
          </cell>
          <cell r="E219">
            <v>55570</v>
          </cell>
          <cell r="N219">
            <v>9</v>
          </cell>
          <cell r="O219">
            <v>2</v>
          </cell>
          <cell r="P219">
            <v>1</v>
          </cell>
        </row>
        <row r="220">
          <cell r="A220" t="str">
            <v>ДГ42</v>
          </cell>
          <cell r="B220" t="str">
            <v>ДГ</v>
          </cell>
          <cell r="C220">
            <v>4</v>
          </cell>
          <cell r="D220">
            <v>2</v>
          </cell>
          <cell r="E220">
            <v>43060</v>
          </cell>
          <cell r="N220">
            <v>9</v>
          </cell>
          <cell r="O220">
            <v>2</v>
          </cell>
          <cell r="P220">
            <v>1</v>
          </cell>
        </row>
        <row r="221">
          <cell r="A221" t="str">
            <v>ДГ43</v>
          </cell>
          <cell r="B221" t="str">
            <v>ДГ</v>
          </cell>
          <cell r="C221">
            <v>4</v>
          </cell>
          <cell r="D221">
            <v>3</v>
          </cell>
          <cell r="E221">
            <v>32890</v>
          </cell>
          <cell r="N221">
            <v>9</v>
          </cell>
          <cell r="O221">
            <v>2</v>
          </cell>
          <cell r="P221">
            <v>1</v>
          </cell>
        </row>
        <row r="222">
          <cell r="A222" t="str">
            <v>ДГ53</v>
          </cell>
          <cell r="B222" t="str">
            <v>ДГ</v>
          </cell>
          <cell r="C222">
            <v>5</v>
          </cell>
          <cell r="D222">
            <v>3</v>
          </cell>
          <cell r="E222">
            <v>23080</v>
          </cell>
          <cell r="N222">
            <v>9</v>
          </cell>
          <cell r="O222">
            <v>2</v>
          </cell>
          <cell r="P222">
            <v>1</v>
          </cell>
        </row>
        <row r="223">
          <cell r="A223" t="str">
            <v>АТТ11</v>
          </cell>
          <cell r="B223" t="str">
            <v>АТТ</v>
          </cell>
          <cell r="C223">
            <v>1</v>
          </cell>
          <cell r="D223">
            <v>1</v>
          </cell>
          <cell r="E223">
            <v>93120</v>
          </cell>
          <cell r="N223">
            <v>9</v>
          </cell>
          <cell r="O223">
            <v>2</v>
          </cell>
          <cell r="P223">
            <v>1</v>
          </cell>
        </row>
        <row r="224">
          <cell r="A224" t="str">
            <v>АТТ12</v>
          </cell>
          <cell r="B224" t="str">
            <v>АТТ</v>
          </cell>
          <cell r="C224">
            <v>1</v>
          </cell>
          <cell r="D224">
            <v>2</v>
          </cell>
          <cell r="E224">
            <v>90740</v>
          </cell>
          <cell r="N224">
            <v>9</v>
          </cell>
          <cell r="O224">
            <v>2</v>
          </cell>
          <cell r="P224">
            <v>1</v>
          </cell>
        </row>
        <row r="225">
          <cell r="A225" t="str">
            <v>АТТ13</v>
          </cell>
          <cell r="B225" t="str">
            <v>АТТ</v>
          </cell>
          <cell r="C225">
            <v>1</v>
          </cell>
          <cell r="D225">
            <v>3</v>
          </cell>
          <cell r="E225">
            <v>72590</v>
          </cell>
          <cell r="N225">
            <v>9</v>
          </cell>
          <cell r="O225">
            <v>2</v>
          </cell>
          <cell r="P225">
            <v>1</v>
          </cell>
        </row>
        <row r="226">
          <cell r="A226" t="str">
            <v>АТТ21</v>
          </cell>
          <cell r="B226" t="str">
            <v>АТТ</v>
          </cell>
          <cell r="C226">
            <v>2</v>
          </cell>
          <cell r="D226">
            <v>1</v>
          </cell>
          <cell r="E226">
            <v>80510</v>
          </cell>
          <cell r="N226">
            <v>9</v>
          </cell>
          <cell r="O226">
            <v>2</v>
          </cell>
          <cell r="P226">
            <v>1</v>
          </cell>
        </row>
        <row r="227">
          <cell r="A227" t="str">
            <v>АТТ22</v>
          </cell>
          <cell r="B227" t="str">
            <v>АТТ</v>
          </cell>
          <cell r="C227">
            <v>2</v>
          </cell>
          <cell r="D227">
            <v>2</v>
          </cell>
          <cell r="E227">
            <v>78120</v>
          </cell>
          <cell r="N227">
            <v>9</v>
          </cell>
          <cell r="O227">
            <v>2</v>
          </cell>
          <cell r="P227">
            <v>1</v>
          </cell>
        </row>
        <row r="228">
          <cell r="A228" t="str">
            <v>АТТ23</v>
          </cell>
          <cell r="B228" t="str">
            <v>АТТ</v>
          </cell>
          <cell r="C228">
            <v>2</v>
          </cell>
          <cell r="D228">
            <v>3</v>
          </cell>
          <cell r="E228">
            <v>71820</v>
          </cell>
          <cell r="N228">
            <v>9</v>
          </cell>
          <cell r="O228">
            <v>2</v>
          </cell>
          <cell r="P228">
            <v>1</v>
          </cell>
        </row>
        <row r="229">
          <cell r="A229" t="str">
            <v>АТТ31</v>
          </cell>
          <cell r="B229" t="str">
            <v>АТТ</v>
          </cell>
          <cell r="C229">
            <v>3</v>
          </cell>
          <cell r="D229">
            <v>1</v>
          </cell>
          <cell r="E229">
            <v>74550</v>
          </cell>
          <cell r="N229">
            <v>9</v>
          </cell>
          <cell r="O229">
            <v>2</v>
          </cell>
          <cell r="P229">
            <v>1</v>
          </cell>
        </row>
        <row r="230">
          <cell r="A230" t="str">
            <v>АТТ32</v>
          </cell>
          <cell r="B230" t="str">
            <v>АТТ</v>
          </cell>
          <cell r="C230">
            <v>3</v>
          </cell>
          <cell r="D230">
            <v>2</v>
          </cell>
          <cell r="E230">
            <v>66340</v>
          </cell>
          <cell r="N230">
            <v>9</v>
          </cell>
          <cell r="O230">
            <v>2</v>
          </cell>
          <cell r="P230">
            <v>1</v>
          </cell>
        </row>
        <row r="231">
          <cell r="A231" t="str">
            <v>АТТ33</v>
          </cell>
          <cell r="B231" t="str">
            <v>АТТ</v>
          </cell>
          <cell r="C231">
            <v>3</v>
          </cell>
          <cell r="D231">
            <v>3</v>
          </cell>
          <cell r="E231">
            <v>46970</v>
          </cell>
          <cell r="N231">
            <v>9</v>
          </cell>
          <cell r="O231">
            <v>2</v>
          </cell>
          <cell r="P231">
            <v>1</v>
          </cell>
        </row>
        <row r="232">
          <cell r="A232" t="str">
            <v>АТТ41</v>
          </cell>
          <cell r="B232" t="str">
            <v>АТТ</v>
          </cell>
          <cell r="C232">
            <v>4</v>
          </cell>
          <cell r="D232">
            <v>1</v>
          </cell>
          <cell r="E232">
            <v>55570</v>
          </cell>
          <cell r="N232">
            <v>9</v>
          </cell>
          <cell r="O232">
            <v>2</v>
          </cell>
          <cell r="P232">
            <v>1</v>
          </cell>
        </row>
        <row r="233">
          <cell r="A233" t="str">
            <v>АТТ42</v>
          </cell>
          <cell r="B233" t="str">
            <v>АТТ</v>
          </cell>
          <cell r="C233">
            <v>4</v>
          </cell>
          <cell r="D233">
            <v>2</v>
          </cell>
          <cell r="E233">
            <v>43060</v>
          </cell>
          <cell r="N233">
            <v>9</v>
          </cell>
          <cell r="O233">
            <v>2</v>
          </cell>
          <cell r="P233">
            <v>1</v>
          </cell>
        </row>
        <row r="234">
          <cell r="A234" t="str">
            <v>АТТ43</v>
          </cell>
          <cell r="B234" t="str">
            <v>АТТ</v>
          </cell>
          <cell r="C234">
            <v>4</v>
          </cell>
          <cell r="D234">
            <v>3</v>
          </cell>
          <cell r="E234">
            <v>32890</v>
          </cell>
          <cell r="N234">
            <v>9</v>
          </cell>
          <cell r="O234">
            <v>2</v>
          </cell>
          <cell r="P234">
            <v>1</v>
          </cell>
        </row>
        <row r="235">
          <cell r="A235" t="str">
            <v>АТТ53</v>
          </cell>
          <cell r="B235" t="str">
            <v>АТТ</v>
          </cell>
          <cell r="C235">
            <v>5</v>
          </cell>
          <cell r="D235">
            <v>3</v>
          </cell>
          <cell r="E235">
            <v>23080</v>
          </cell>
          <cell r="N235">
            <v>9</v>
          </cell>
          <cell r="O235">
            <v>2</v>
          </cell>
          <cell r="P235">
            <v>1</v>
          </cell>
        </row>
        <row r="236">
          <cell r="A236" t="str">
            <v>Мехнат11</v>
          </cell>
          <cell r="B236" t="str">
            <v>Мехнат</v>
          </cell>
          <cell r="C236">
            <v>1</v>
          </cell>
          <cell r="D236">
            <v>1</v>
          </cell>
          <cell r="E236">
            <v>93120</v>
          </cell>
          <cell r="N236">
            <v>9</v>
          </cell>
          <cell r="O236">
            <v>2</v>
          </cell>
          <cell r="P236">
            <v>1</v>
          </cell>
        </row>
        <row r="237">
          <cell r="A237" t="str">
            <v>Мехнат12</v>
          </cell>
          <cell r="B237" t="str">
            <v>Мехнат</v>
          </cell>
          <cell r="C237">
            <v>1</v>
          </cell>
          <cell r="D237">
            <v>2</v>
          </cell>
          <cell r="E237">
            <v>90740</v>
          </cell>
          <cell r="N237">
            <v>9</v>
          </cell>
          <cell r="O237">
            <v>2</v>
          </cell>
          <cell r="P237">
            <v>1</v>
          </cell>
        </row>
        <row r="238">
          <cell r="A238" t="str">
            <v>Мехнат13</v>
          </cell>
          <cell r="B238" t="str">
            <v>Мехнат</v>
          </cell>
          <cell r="C238">
            <v>1</v>
          </cell>
          <cell r="D238">
            <v>3</v>
          </cell>
          <cell r="E238">
            <v>72590</v>
          </cell>
          <cell r="N238">
            <v>9</v>
          </cell>
          <cell r="O238">
            <v>2</v>
          </cell>
          <cell r="P238">
            <v>1</v>
          </cell>
        </row>
        <row r="239">
          <cell r="A239" t="str">
            <v>Мехнат21</v>
          </cell>
          <cell r="B239" t="str">
            <v>Мехнат</v>
          </cell>
          <cell r="C239">
            <v>2</v>
          </cell>
          <cell r="D239">
            <v>1</v>
          </cell>
          <cell r="E239">
            <v>80510</v>
          </cell>
          <cell r="N239">
            <v>9</v>
          </cell>
          <cell r="O239">
            <v>2</v>
          </cell>
          <cell r="P239">
            <v>1</v>
          </cell>
        </row>
        <row r="240">
          <cell r="A240" t="str">
            <v>Мехнат22</v>
          </cell>
          <cell r="B240" t="str">
            <v>Мехнат</v>
          </cell>
          <cell r="C240">
            <v>2</v>
          </cell>
          <cell r="D240">
            <v>2</v>
          </cell>
          <cell r="E240">
            <v>78120</v>
          </cell>
          <cell r="N240">
            <v>9</v>
          </cell>
          <cell r="O240">
            <v>2</v>
          </cell>
          <cell r="P240">
            <v>1</v>
          </cell>
        </row>
        <row r="241">
          <cell r="A241" t="str">
            <v>Мехнат23</v>
          </cell>
          <cell r="B241" t="str">
            <v>Мехнат</v>
          </cell>
          <cell r="C241">
            <v>2</v>
          </cell>
          <cell r="D241">
            <v>3</v>
          </cell>
          <cell r="E241">
            <v>71820</v>
          </cell>
          <cell r="N241">
            <v>9</v>
          </cell>
          <cell r="O241">
            <v>2</v>
          </cell>
          <cell r="P241">
            <v>1</v>
          </cell>
        </row>
        <row r="242">
          <cell r="A242" t="str">
            <v>Мехнат31</v>
          </cell>
          <cell r="B242" t="str">
            <v>Мехнат</v>
          </cell>
          <cell r="C242">
            <v>3</v>
          </cell>
          <cell r="D242">
            <v>1</v>
          </cell>
          <cell r="E242">
            <v>74550</v>
          </cell>
          <cell r="N242">
            <v>9</v>
          </cell>
          <cell r="O242">
            <v>2</v>
          </cell>
          <cell r="P242">
            <v>1</v>
          </cell>
        </row>
        <row r="243">
          <cell r="A243" t="str">
            <v>Мехнат32</v>
          </cell>
          <cell r="B243" t="str">
            <v>Мехнат</v>
          </cell>
          <cell r="C243">
            <v>3</v>
          </cell>
          <cell r="D243">
            <v>2</v>
          </cell>
          <cell r="E243">
            <v>66340</v>
          </cell>
          <cell r="N243">
            <v>9</v>
          </cell>
          <cell r="O243">
            <v>2</v>
          </cell>
          <cell r="P243">
            <v>1</v>
          </cell>
        </row>
        <row r="244">
          <cell r="A244" t="str">
            <v>Мехнат33</v>
          </cell>
          <cell r="B244" t="str">
            <v>Мехнат</v>
          </cell>
          <cell r="C244">
            <v>3</v>
          </cell>
          <cell r="D244">
            <v>3</v>
          </cell>
          <cell r="E244">
            <v>46970</v>
          </cell>
          <cell r="N244">
            <v>9</v>
          </cell>
          <cell r="O244">
            <v>2</v>
          </cell>
          <cell r="P244">
            <v>1</v>
          </cell>
        </row>
        <row r="245">
          <cell r="A245" t="str">
            <v>Мехнат41</v>
          </cell>
          <cell r="B245" t="str">
            <v>Мехнат</v>
          </cell>
          <cell r="C245">
            <v>4</v>
          </cell>
          <cell r="D245">
            <v>1</v>
          </cell>
          <cell r="E245">
            <v>55570</v>
          </cell>
          <cell r="N245">
            <v>9</v>
          </cell>
          <cell r="O245">
            <v>2</v>
          </cell>
          <cell r="P245">
            <v>1</v>
          </cell>
        </row>
        <row r="246">
          <cell r="A246" t="str">
            <v>Мехнат42</v>
          </cell>
          <cell r="B246" t="str">
            <v>Мехнат</v>
          </cell>
          <cell r="C246">
            <v>4</v>
          </cell>
          <cell r="D246">
            <v>2</v>
          </cell>
          <cell r="E246">
            <v>43060</v>
          </cell>
          <cell r="N246">
            <v>9</v>
          </cell>
          <cell r="O246">
            <v>2</v>
          </cell>
          <cell r="P246">
            <v>1</v>
          </cell>
        </row>
        <row r="247">
          <cell r="A247" t="str">
            <v>Мехнат43</v>
          </cell>
          <cell r="B247" t="str">
            <v>Мехнат</v>
          </cell>
          <cell r="C247">
            <v>4</v>
          </cell>
          <cell r="D247">
            <v>3</v>
          </cell>
          <cell r="E247">
            <v>32890</v>
          </cell>
          <cell r="N247">
            <v>9</v>
          </cell>
          <cell r="O247">
            <v>2</v>
          </cell>
          <cell r="P247">
            <v>1</v>
          </cell>
        </row>
        <row r="248">
          <cell r="A248" t="str">
            <v>Мехнат53</v>
          </cell>
          <cell r="B248" t="str">
            <v>Мехнат</v>
          </cell>
          <cell r="C248">
            <v>5</v>
          </cell>
          <cell r="D248">
            <v>3</v>
          </cell>
          <cell r="E248">
            <v>23080</v>
          </cell>
          <cell r="N248">
            <v>9</v>
          </cell>
          <cell r="O248">
            <v>2</v>
          </cell>
          <cell r="P248">
            <v>1</v>
          </cell>
        </row>
      </sheetData>
      <sheetData sheetId="5">
        <row r="1">
          <cell r="A1" t="str">
            <v>Ракам</v>
          </cell>
        </row>
      </sheetData>
      <sheetData sheetId="6" refreshError="1"/>
      <sheetData sheetId="7">
        <row r="1">
          <cell r="A1" t="str">
            <v>Ракам</v>
          </cell>
        </row>
      </sheetData>
      <sheetData sheetId="8" refreshError="1">
        <row r="1">
          <cell r="A1" t="str">
            <v>Ракам</v>
          </cell>
          <cell r="B1" t="str">
            <v>Пункт</v>
          </cell>
        </row>
        <row r="2">
          <cell r="A2">
            <v>1</v>
          </cell>
          <cell r="B2" t="str">
            <v>Завод</v>
          </cell>
        </row>
        <row r="3">
          <cell r="A3">
            <v>2</v>
          </cell>
          <cell r="B3" t="str">
            <v>М. Дадажонов</v>
          </cell>
        </row>
        <row r="4">
          <cell r="A4">
            <v>3</v>
          </cell>
          <cell r="B4" t="str">
            <v>Дустлик</v>
          </cell>
        </row>
        <row r="5">
          <cell r="A5">
            <v>4</v>
          </cell>
          <cell r="B5" t="str">
            <v>Манас</v>
          </cell>
        </row>
        <row r="6">
          <cell r="A6">
            <v>5</v>
          </cell>
          <cell r="B6" t="str">
            <v>Иржар приз</v>
          </cell>
        </row>
        <row r="7">
          <cell r="A7">
            <v>6</v>
          </cell>
          <cell r="B7" t="str">
            <v>Пахтазор</v>
          </cell>
        </row>
      </sheetData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">
          <cell r="A1" t="str">
            <v>ключ</v>
          </cell>
        </row>
      </sheetData>
      <sheetData sheetId="26">
        <row r="1">
          <cell r="A1" t="str">
            <v>ключ</v>
          </cell>
        </row>
      </sheetData>
      <sheetData sheetId="27">
        <row r="1">
          <cell r="A1" t="str">
            <v>ключ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>
        <row r="1">
          <cell r="A1" t="str">
            <v>ключ</v>
          </cell>
        </row>
      </sheetData>
      <sheetData sheetId="33">
        <row r="1">
          <cell r="A1" t="str">
            <v>ключ</v>
          </cell>
        </row>
      </sheetData>
      <sheetData sheetId="34">
        <row r="1">
          <cell r="A1" t="str">
            <v>ключ</v>
          </cell>
        </row>
      </sheetData>
      <sheetData sheetId="35">
        <row r="1">
          <cell r="A1" t="str">
            <v>ключ</v>
          </cell>
        </row>
      </sheetData>
      <sheetData sheetId="36">
        <row r="1">
          <cell r="A1" t="str">
            <v>ключ</v>
          </cell>
        </row>
      </sheetData>
      <sheetData sheetId="37">
        <row r="1">
          <cell r="A1" t="str">
            <v>ключ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>
        <row r="1">
          <cell r="A1" t="str">
            <v>ключ</v>
          </cell>
        </row>
      </sheetData>
      <sheetData sheetId="62">
        <row r="1">
          <cell r="A1" t="str">
            <v>ключ</v>
          </cell>
        </row>
      </sheetData>
      <sheetData sheetId="63">
        <row r="1">
          <cell r="A1" t="str">
            <v>ключ</v>
          </cell>
        </row>
      </sheetData>
      <sheetData sheetId="64">
        <row r="1">
          <cell r="A1" t="str">
            <v>ключ</v>
          </cell>
        </row>
      </sheetData>
      <sheetData sheetId="65">
        <row r="1">
          <cell r="A1" t="str">
            <v>ключ</v>
          </cell>
        </row>
      </sheetData>
      <sheetData sheetId="66">
        <row r="1">
          <cell r="A1" t="str">
            <v>ключ</v>
          </cell>
        </row>
      </sheetData>
      <sheetData sheetId="67">
        <row r="1">
          <cell r="A1" t="str">
            <v>ключ</v>
          </cell>
        </row>
      </sheetData>
      <sheetData sheetId="68">
        <row r="1">
          <cell r="A1" t="str">
            <v>ключ</v>
          </cell>
        </row>
      </sheetData>
      <sheetData sheetId="69">
        <row r="1">
          <cell r="A1" t="str">
            <v>ключ</v>
          </cell>
        </row>
      </sheetData>
      <sheetData sheetId="70"/>
      <sheetData sheetId="71"/>
      <sheetData sheetId="72"/>
      <sheetData sheetId="73"/>
      <sheetData sheetId="74"/>
      <sheetData sheetId="75" refreshError="1"/>
      <sheetData sheetId="76">
        <row r="1">
          <cell r="A1" t="str">
            <v>ключ</v>
          </cell>
        </row>
      </sheetData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>
        <row r="1">
          <cell r="A1" t="str">
            <v>ключ</v>
          </cell>
        </row>
      </sheetData>
      <sheetData sheetId="110">
        <row r="1">
          <cell r="A1" t="str">
            <v>ключ</v>
          </cell>
        </row>
      </sheetData>
      <sheetData sheetId="111">
        <row r="1">
          <cell r="A1" t="str">
            <v>ключ</v>
          </cell>
        </row>
      </sheetData>
      <sheetData sheetId="112">
        <row r="1">
          <cell r="A1" t="str">
            <v>ключ</v>
          </cell>
        </row>
      </sheetData>
      <sheetData sheetId="113">
        <row r="1">
          <cell r="A1" t="str">
            <v>ключ</v>
          </cell>
        </row>
      </sheetData>
      <sheetData sheetId="114">
        <row r="1">
          <cell r="A1" t="str">
            <v>ключ</v>
          </cell>
        </row>
      </sheetData>
      <sheetData sheetId="115">
        <row r="1">
          <cell r="A1" t="str">
            <v>ключ</v>
          </cell>
        </row>
      </sheetData>
      <sheetData sheetId="116">
        <row r="1">
          <cell r="A1" t="str">
            <v>ключ</v>
          </cell>
        </row>
      </sheetData>
      <sheetData sheetId="117">
        <row r="1">
          <cell r="A1" t="str">
            <v>ключ</v>
          </cell>
        </row>
      </sheetData>
      <sheetData sheetId="118">
        <row r="1">
          <cell r="A1" t="str">
            <v>ключ</v>
          </cell>
        </row>
      </sheetData>
      <sheetData sheetId="119">
        <row r="1">
          <cell r="A1" t="str">
            <v>ключ</v>
          </cell>
        </row>
      </sheetData>
      <sheetData sheetId="120">
        <row r="1">
          <cell r="A1" t="str">
            <v>ключ</v>
          </cell>
        </row>
      </sheetData>
      <sheetData sheetId="121">
        <row r="1">
          <cell r="A1" t="str">
            <v>ключ</v>
          </cell>
        </row>
      </sheetData>
      <sheetData sheetId="122">
        <row r="1">
          <cell r="A1" t="str">
            <v>ключ</v>
          </cell>
        </row>
      </sheetData>
      <sheetData sheetId="123">
        <row r="1">
          <cell r="A1" t="str">
            <v>ключ</v>
          </cell>
        </row>
      </sheetData>
      <sheetData sheetId="124">
        <row r="1">
          <cell r="A1" t="str">
            <v>ключ</v>
          </cell>
        </row>
      </sheetData>
      <sheetData sheetId="125" refreshError="1"/>
      <sheetData sheetId="12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,05,06йилга жами"/>
      <sheetName val="апрель кре.жами"/>
      <sheetName val="Гай пахта"/>
      <sheetName val="Массив"/>
      <sheetName val="Фориш 2003"/>
      <sheetName val="Нарх"/>
      <sheetName val="Пункт"/>
      <sheetName val="Зар"/>
      <sheetName val="Заф"/>
      <sheetName val="Мир"/>
      <sheetName val="Зом"/>
      <sheetName val="Макрос1"/>
      <sheetName val="c"/>
      <sheetName val="Лист2"/>
      <sheetName val="15,05,06йилга_жами"/>
      <sheetName val="апрель_кре_жами"/>
      <sheetName val="Гай_пахта"/>
      <sheetName val="Фориш_2003"/>
      <sheetName val="15,05,06йилга_жами1"/>
      <sheetName val="апрель_кре_жами1"/>
      <sheetName val="Гай_пахта1"/>
      <sheetName val="Фориш_20031"/>
      <sheetName val="калий"/>
      <sheetName val="фев"/>
      <sheetName val="15,05,06йилга_жами2"/>
      <sheetName val="апрель_кре_жами2"/>
      <sheetName val="Гай_пахта2"/>
      <sheetName val="Фориш_20032"/>
      <sheetName val="Prog. rost tarifov"/>
      <sheetName val="15,05,06йилга_жами3"/>
      <sheetName val="апрель_кре_жами3"/>
      <sheetName val="Гай_пахта3"/>
      <sheetName val="Фориш_20033"/>
      <sheetName val="s"/>
      <sheetName val="15,05,06йилга_жами4"/>
      <sheetName val="апрель_кре_жами4"/>
      <sheetName val="Гай_пахта4"/>
      <sheetName val="Фориш_20034"/>
      <sheetName val="Prog__rost_tarifov"/>
      <sheetName val="режа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учете"/>
      <sheetName val="Раб.места"/>
      <sheetName val="Перепод."/>
      <sheetName val="Общ.работ."/>
      <sheetName val="Зан-ть(р-ны)"/>
      <sheetName val="Гай пахта"/>
      <sheetName val="Массив"/>
      <sheetName val="Нарх"/>
      <sheetName val="Пункт"/>
      <sheetName val="Фориш 2003"/>
      <sheetName val="На_учете"/>
      <sheetName val="Раб_места"/>
      <sheetName val="Перепод_"/>
      <sheetName val="Общ_работ_"/>
      <sheetName val="Гай_пахта"/>
      <sheetName val="s"/>
      <sheetName val="Лист5"/>
      <sheetName val="BULLET"/>
      <sheetName val="Олт"/>
      <sheetName val="Input3"/>
    </sheetNames>
    <sheetDataSet>
      <sheetData sheetId="0"/>
      <sheetData sheetId="1"/>
      <sheetData sheetId="2"/>
      <sheetData sheetId="3"/>
      <sheetData sheetId="4">
        <row r="5">
          <cell r="E5" t="str">
            <v>в том числе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 стр инв"/>
      <sheetName val="ААА"/>
      <sheetName val="БББ"/>
      <sheetName val="прил №1 гос и хоз"/>
      <sheetName val="90"/>
      <sheetName val="189"/>
      <sheetName val="217 (Без А_Б)"/>
      <sheetName val="79 (Б)"/>
      <sheetName val="39 (А)"/>
      <sheetName val="335"/>
      <sheetName val="173"/>
      <sheetName val="ВСЕ АО201115"/>
      <sheetName val="ВСЕ АО"/>
      <sheetName val="32"/>
      <sheetName val="148"/>
      <sheetName val="13"/>
      <sheetName val="64"/>
      <sheetName val="245"/>
      <sheetName val="614"/>
      <sheetName val="Лист2"/>
      <sheetName val="Лист3"/>
      <sheetName val="Лист5"/>
      <sheetName val="Лист1"/>
      <sheetName val="база по 623"/>
      <sheetName val="реал_стр_инв"/>
      <sheetName val="прил_№1_гос_и_хоз"/>
      <sheetName val="217_(Без_А_Б)"/>
      <sheetName val="79_(Б)"/>
      <sheetName val="39_(А)"/>
      <sheetName val="ВСЕ_АО201115"/>
      <sheetName val="ВСЕ_АО"/>
      <sheetName val="база_по_623"/>
      <sheetName val="параметр (формуда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 t="str">
            <v>0000074</v>
          </cell>
          <cell r="B2" t="str">
            <v>0683</v>
          </cell>
          <cell r="C2" t="str">
            <v>Элсис-савдо</v>
          </cell>
        </row>
        <row r="3">
          <cell r="A3" t="str">
            <v>0000473</v>
          </cell>
          <cell r="B3" t="str">
            <v>1134</v>
          </cell>
          <cell r="C3" t="str">
            <v>Хамкорбанк</v>
          </cell>
        </row>
        <row r="4">
          <cell r="A4" t="str">
            <v>0000517</v>
          </cell>
          <cell r="B4" t="str">
            <v>1503</v>
          </cell>
          <cell r="C4" t="str">
            <v>Мулк-сармоя брокерлик уйи</v>
          </cell>
        </row>
        <row r="5">
          <cell r="A5" t="str">
            <v>0000556</v>
          </cell>
          <cell r="B5" t="str">
            <v>3756</v>
          </cell>
          <cell r="C5" t="str">
            <v>Узбекистон саноат-курилиш банки</v>
          </cell>
        </row>
        <row r="6">
          <cell r="A6" t="str">
            <v>0000561</v>
          </cell>
          <cell r="B6" t="str">
            <v>3866</v>
          </cell>
          <cell r="C6" t="str">
            <v>Асака банк</v>
          </cell>
        </row>
        <row r="7">
          <cell r="A7" t="str">
            <v>0000564</v>
          </cell>
          <cell r="B7" t="str">
            <v>3992</v>
          </cell>
          <cell r="C7" t="str">
            <v>Ипак йули банк</v>
          </cell>
        </row>
        <row r="8">
          <cell r="A8" t="str">
            <v>0000624</v>
          </cell>
          <cell r="B8" t="str">
            <v>0009</v>
          </cell>
          <cell r="C8" t="str">
            <v>Халк парварлик</v>
          </cell>
        </row>
        <row r="9">
          <cell r="A9" t="str">
            <v>0000626</v>
          </cell>
          <cell r="B9" t="str">
            <v>0010</v>
          </cell>
          <cell r="C9" t="str">
            <v>Мулк</v>
          </cell>
        </row>
        <row r="10">
          <cell r="A10" t="str">
            <v>0000636</v>
          </cell>
          <cell r="B10" t="str">
            <v>0015</v>
          </cell>
          <cell r="C10" t="str">
            <v>Навоисавдо</v>
          </cell>
        </row>
        <row r="11">
          <cell r="A11" t="str">
            <v>0000663</v>
          </cell>
          <cell r="B11" t="str">
            <v>0038</v>
          </cell>
          <cell r="C11" t="str">
            <v>Марказий дехкон бозори</v>
          </cell>
        </row>
        <row r="12">
          <cell r="A12" t="str">
            <v>0000688</v>
          </cell>
          <cell r="B12" t="str">
            <v>0055</v>
          </cell>
          <cell r="C12" t="str">
            <v>Олмалик кон-металлургия комбинати</v>
          </cell>
        </row>
        <row r="13">
          <cell r="A13" t="str">
            <v>0000719</v>
          </cell>
          <cell r="B13" t="str">
            <v>0081</v>
          </cell>
          <cell r="C13" t="str">
            <v>Агротаъминот-БС</v>
          </cell>
        </row>
        <row r="14">
          <cell r="A14" t="str">
            <v>0000755</v>
          </cell>
          <cell r="B14" t="str">
            <v>0110</v>
          </cell>
          <cell r="C14" t="str">
            <v>Кафолат сугурта компанияси</v>
          </cell>
        </row>
        <row r="15">
          <cell r="A15" t="str">
            <v>0000805</v>
          </cell>
          <cell r="B15" t="str">
            <v>0156</v>
          </cell>
          <cell r="C15" t="str">
            <v>Агробанк</v>
          </cell>
        </row>
        <row r="16">
          <cell r="A16" t="str">
            <v>0000851</v>
          </cell>
          <cell r="B16" t="str">
            <v>0199</v>
          </cell>
          <cell r="C16" t="str">
            <v>Кашкадарё пармалаш ишлари</v>
          </cell>
        </row>
        <row r="17">
          <cell r="A17" t="str">
            <v>0000959</v>
          </cell>
          <cell r="B17" t="str">
            <v>0304</v>
          </cell>
          <cell r="C17" t="str">
            <v>Дженерал Моторс Узбекистон</v>
          </cell>
        </row>
        <row r="18">
          <cell r="A18" t="str">
            <v>0000994</v>
          </cell>
          <cell r="B18" t="str">
            <v>0336</v>
          </cell>
          <cell r="C18" t="str">
            <v>Самарканд консерва</v>
          </cell>
        </row>
        <row r="19">
          <cell r="A19" t="str">
            <v>0001116</v>
          </cell>
          <cell r="B19" t="str">
            <v>0451</v>
          </cell>
          <cell r="C19" t="str">
            <v>Кукон механика заводи</v>
          </cell>
        </row>
        <row r="20">
          <cell r="A20" t="str">
            <v>0001117</v>
          </cell>
          <cell r="B20" t="str">
            <v>0452</v>
          </cell>
          <cell r="C20" t="str">
            <v>Туйтепа металл курилмалари</v>
          </cell>
        </row>
        <row r="21">
          <cell r="A21" t="str">
            <v>0001145</v>
          </cell>
          <cell r="B21" t="str">
            <v>0477</v>
          </cell>
          <cell r="C21" t="str">
            <v>Гранит</v>
          </cell>
        </row>
        <row r="22">
          <cell r="A22" t="str">
            <v>0001169</v>
          </cell>
          <cell r="B22" t="str">
            <v>0498</v>
          </cell>
          <cell r="C22" t="str">
            <v>Бухороэнергомарказ</v>
          </cell>
        </row>
        <row r="23">
          <cell r="A23" t="str">
            <v>0001181</v>
          </cell>
          <cell r="B23" t="str">
            <v>0508</v>
          </cell>
          <cell r="C23" t="str">
            <v>Узбекфильм</v>
          </cell>
        </row>
        <row r="24">
          <cell r="A24" t="str">
            <v>0001201</v>
          </cell>
          <cell r="B24" t="str">
            <v>0525</v>
          </cell>
          <cell r="C24" t="str">
            <v>Куконмаш</v>
          </cell>
        </row>
        <row r="25">
          <cell r="A25" t="str">
            <v>0001204</v>
          </cell>
          <cell r="B25" t="str">
            <v>0528</v>
          </cell>
          <cell r="C25" t="str">
            <v>Узбекистон почтаси</v>
          </cell>
        </row>
        <row r="26">
          <cell r="A26" t="str">
            <v>0001230</v>
          </cell>
          <cell r="B26" t="str">
            <v>0554</v>
          </cell>
          <cell r="C26" t="str">
            <v>Жахон савдо комплекси</v>
          </cell>
        </row>
        <row r="27">
          <cell r="A27" t="str">
            <v>0001243</v>
          </cell>
          <cell r="B27" t="str">
            <v>0567</v>
          </cell>
          <cell r="C27" t="str">
            <v>Кукон суперфосфат заводи</v>
          </cell>
        </row>
        <row r="28">
          <cell r="A28" t="str">
            <v>0001246</v>
          </cell>
          <cell r="B28" t="str">
            <v>0570</v>
          </cell>
          <cell r="C28" t="str">
            <v>Андижонмаш</v>
          </cell>
        </row>
        <row r="29">
          <cell r="A29" t="str">
            <v>0001267</v>
          </cell>
          <cell r="B29" t="str">
            <v>0590</v>
          </cell>
          <cell r="C29" t="str">
            <v>Средазэнергосетьпроект</v>
          </cell>
        </row>
        <row r="30">
          <cell r="A30" t="str">
            <v>0001271</v>
          </cell>
          <cell r="B30" t="str">
            <v>0595</v>
          </cell>
          <cell r="C30" t="str">
            <v>Узпартампонаж</v>
          </cell>
        </row>
        <row r="31">
          <cell r="A31" t="str">
            <v>0001282</v>
          </cell>
          <cell r="B31" t="str">
            <v>0605</v>
          </cell>
          <cell r="C31" t="str">
            <v>Таминотчи-Пахта</v>
          </cell>
        </row>
        <row r="32">
          <cell r="A32" t="str">
            <v>0001388</v>
          </cell>
          <cell r="B32" t="str">
            <v>0703</v>
          </cell>
          <cell r="C32" t="str">
            <v>Каракалпакбоян</v>
          </cell>
        </row>
        <row r="33">
          <cell r="A33" t="str">
            <v>0001395</v>
          </cell>
          <cell r="B33" t="str">
            <v>0709</v>
          </cell>
          <cell r="C33" t="str">
            <v>Андижоннефт</v>
          </cell>
        </row>
        <row r="34">
          <cell r="A34" t="str">
            <v>0001399</v>
          </cell>
          <cell r="B34" t="str">
            <v>0713</v>
          </cell>
          <cell r="C34" t="str">
            <v>Электр кишлок курилиш</v>
          </cell>
        </row>
        <row r="35">
          <cell r="A35" t="str">
            <v>0001426</v>
          </cell>
          <cell r="B35" t="str">
            <v>0733</v>
          </cell>
          <cell r="C35" t="str">
            <v>Узсаламан</v>
          </cell>
        </row>
        <row r="36">
          <cell r="A36" t="str">
            <v>0001443</v>
          </cell>
          <cell r="B36" t="str">
            <v>0744</v>
          </cell>
          <cell r="C36" t="str">
            <v>Минора куриш экспедицияси</v>
          </cell>
        </row>
        <row r="37">
          <cell r="A37" t="str">
            <v>0001489</v>
          </cell>
          <cell r="B37" t="str">
            <v>0772</v>
          </cell>
          <cell r="C37" t="str">
            <v>Марказсаноатэкспорт</v>
          </cell>
        </row>
        <row r="38">
          <cell r="A38" t="str">
            <v>0001493</v>
          </cell>
          <cell r="B38" t="str">
            <v>0776</v>
          </cell>
          <cell r="C38" t="str">
            <v>Узпроммашимпекс</v>
          </cell>
        </row>
        <row r="39">
          <cell r="A39" t="str">
            <v>0001500</v>
          </cell>
          <cell r="B39" t="str">
            <v>0782</v>
          </cell>
          <cell r="C39" t="str">
            <v>Узинтеримпекс</v>
          </cell>
        </row>
        <row r="40">
          <cell r="A40" t="str">
            <v>0001510</v>
          </cell>
          <cell r="B40" t="str">
            <v>0788</v>
          </cell>
          <cell r="C40" t="str">
            <v>Узбекгеофизика</v>
          </cell>
        </row>
        <row r="41">
          <cell r="A41" t="str">
            <v>0001544</v>
          </cell>
          <cell r="B41" t="str">
            <v>4843</v>
          </cell>
          <cell r="C41" t="str">
            <v>Узбекистон темир йуллари</v>
          </cell>
        </row>
        <row r="42">
          <cell r="A42" t="str">
            <v>0001548</v>
          </cell>
          <cell r="B42" t="str">
            <v>5414</v>
          </cell>
          <cell r="C42" t="str">
            <v>Узбек гидро энерго курилиш</v>
          </cell>
        </row>
        <row r="43">
          <cell r="A43" t="str">
            <v>0001552</v>
          </cell>
          <cell r="B43" t="str">
            <v>0806</v>
          </cell>
          <cell r="C43" t="str">
            <v>Узмарказимпекс</v>
          </cell>
        </row>
        <row r="44">
          <cell r="A44" t="str">
            <v>0001554</v>
          </cell>
          <cell r="B44" t="str">
            <v>0808</v>
          </cell>
          <cell r="C44" t="str">
            <v>Нефт ва газ конлари геологияси хамда кидируви институти</v>
          </cell>
        </row>
        <row r="45">
          <cell r="A45" t="str">
            <v>0001608</v>
          </cell>
          <cell r="B45" t="str">
            <v>0851</v>
          </cell>
          <cell r="C45" t="str">
            <v>Пахтасаноат илмий маркази</v>
          </cell>
        </row>
        <row r="46">
          <cell r="A46" t="str">
            <v>0001612</v>
          </cell>
          <cell r="B46" t="str">
            <v>0854</v>
          </cell>
          <cell r="C46" t="str">
            <v>Узвиносаноат-холдинг</v>
          </cell>
        </row>
        <row r="47">
          <cell r="A47" t="str">
            <v>0001639</v>
          </cell>
          <cell r="B47" t="str">
            <v>0873</v>
          </cell>
          <cell r="C47" t="str">
            <v>Чорсу буюм савдо комплекси</v>
          </cell>
        </row>
        <row r="48">
          <cell r="A48" t="str">
            <v>0001643</v>
          </cell>
          <cell r="B48" t="str">
            <v>0877</v>
          </cell>
          <cell r="C48" t="str">
            <v>Ейвалек махсус темир бетон</v>
          </cell>
        </row>
        <row r="49">
          <cell r="A49" t="str">
            <v>0001671</v>
          </cell>
          <cell r="B49" t="str">
            <v>0903</v>
          </cell>
          <cell r="C49" t="str">
            <v>Урта осиё транс</v>
          </cell>
        </row>
        <row r="50">
          <cell r="A50" t="str">
            <v>0001708</v>
          </cell>
          <cell r="B50" t="str">
            <v>0928</v>
          </cell>
          <cell r="C50" t="str">
            <v>Туркистон банк</v>
          </cell>
        </row>
        <row r="51">
          <cell r="A51" t="str">
            <v>0001713</v>
          </cell>
          <cell r="B51" t="str">
            <v>0933</v>
          </cell>
          <cell r="C51" t="str">
            <v>Риштон пахта тозалаш корхонаси</v>
          </cell>
        </row>
        <row r="52">
          <cell r="A52" t="str">
            <v>0001715</v>
          </cell>
          <cell r="B52" t="str">
            <v>0935</v>
          </cell>
          <cell r="C52" t="str">
            <v>Жаркургон нефт</v>
          </cell>
        </row>
        <row r="53">
          <cell r="A53" t="str">
            <v>0001746</v>
          </cell>
          <cell r="B53" t="str">
            <v>0954</v>
          </cell>
          <cell r="C53" t="str">
            <v>УПП</v>
          </cell>
        </row>
        <row r="54">
          <cell r="A54" t="str">
            <v>0001749</v>
          </cell>
          <cell r="B54" t="str">
            <v>0957</v>
          </cell>
          <cell r="C54" t="str">
            <v>Еркургон дехкон бозори</v>
          </cell>
        </row>
        <row r="55">
          <cell r="A55" t="str">
            <v>0001750</v>
          </cell>
          <cell r="B55" t="str">
            <v>5226</v>
          </cell>
          <cell r="C55" t="str">
            <v>Узбек кумир</v>
          </cell>
        </row>
        <row r="56">
          <cell r="A56" t="str">
            <v>0001751</v>
          </cell>
          <cell r="B56" t="str">
            <v>0958</v>
          </cell>
          <cell r="C56" t="str">
            <v>Уз-Донг-вон компани</v>
          </cell>
        </row>
        <row r="57">
          <cell r="A57" t="str">
            <v>0001752</v>
          </cell>
          <cell r="B57" t="str">
            <v>0960</v>
          </cell>
          <cell r="C57" t="str">
            <v>Узнефтгаз кудук таъмирлаш</v>
          </cell>
        </row>
        <row r="58">
          <cell r="A58" t="str">
            <v>0001759</v>
          </cell>
          <cell r="B58" t="str">
            <v>0966</v>
          </cell>
          <cell r="C58" t="str">
            <v>Косон 232-хужаликлараро МКК</v>
          </cell>
        </row>
        <row r="59">
          <cell r="A59" t="str">
            <v>0001786</v>
          </cell>
          <cell r="B59" t="str">
            <v>0980</v>
          </cell>
          <cell r="C59" t="str">
            <v>Темирйул  транспорт  бошкармаси</v>
          </cell>
        </row>
        <row r="60">
          <cell r="A60" t="str">
            <v>0001833</v>
          </cell>
          <cell r="B60" t="str">
            <v>1012</v>
          </cell>
          <cell r="C60" t="str">
            <v>Антекс</v>
          </cell>
        </row>
        <row r="61">
          <cell r="A61" t="str">
            <v>0001834</v>
          </cell>
          <cell r="B61" t="str">
            <v>1013</v>
          </cell>
          <cell r="C61" t="str">
            <v>УТ банк</v>
          </cell>
        </row>
        <row r="62">
          <cell r="A62" t="str">
            <v>0001836</v>
          </cell>
          <cell r="B62" t="str">
            <v>1014</v>
          </cell>
          <cell r="C62" t="str">
            <v>Комсар</v>
          </cell>
        </row>
        <row r="63">
          <cell r="A63" t="str">
            <v>0001841</v>
          </cell>
          <cell r="B63" t="str">
            <v>1019</v>
          </cell>
          <cell r="C63" t="str">
            <v>Тошнефтегаз курилиш</v>
          </cell>
        </row>
        <row r="64">
          <cell r="A64" t="str">
            <v>0001853</v>
          </cell>
          <cell r="B64" t="str">
            <v>1029</v>
          </cell>
          <cell r="C64" t="str">
            <v>Узнефтмахсулот</v>
          </cell>
        </row>
        <row r="65">
          <cell r="A65" t="str">
            <v>0001904</v>
          </cell>
          <cell r="B65" t="str">
            <v>1055</v>
          </cell>
          <cell r="C65" t="str">
            <v>Узнефтегазмаш</v>
          </cell>
        </row>
        <row r="66">
          <cell r="A66" t="str">
            <v>0001906</v>
          </cell>
          <cell r="B66" t="str">
            <v>1057</v>
          </cell>
          <cell r="C66" t="str">
            <v>Ташэлектрошит</v>
          </cell>
        </row>
        <row r="67">
          <cell r="A67" t="str">
            <v>0001917</v>
          </cell>
          <cell r="B67" t="str">
            <v>1066</v>
          </cell>
          <cell r="C67" t="str">
            <v>Тошкент лок-буёк заводи</v>
          </cell>
        </row>
        <row r="68">
          <cell r="A68" t="str">
            <v>0001934</v>
          </cell>
          <cell r="B68" t="str">
            <v>1078</v>
          </cell>
          <cell r="C68" t="str">
            <v>Жондор пахта тозалаш</v>
          </cell>
        </row>
        <row r="69">
          <cell r="A69" t="str">
            <v>0001962</v>
          </cell>
          <cell r="B69" t="str">
            <v>1103</v>
          </cell>
          <cell r="C69" t="str">
            <v>Узлитинефтгаз</v>
          </cell>
        </row>
        <row r="70">
          <cell r="A70" t="str">
            <v>0002054</v>
          </cell>
          <cell r="B70" t="str">
            <v>4606</v>
          </cell>
          <cell r="C70" t="str">
            <v>Фаргона вилояти МТП бирлашмаси</v>
          </cell>
        </row>
        <row r="71">
          <cell r="A71" t="str">
            <v>0002096</v>
          </cell>
          <cell r="B71" t="str">
            <v>1128</v>
          </cell>
          <cell r="C71" t="str">
            <v>Карбонат</v>
          </cell>
        </row>
        <row r="72">
          <cell r="A72" t="str">
            <v>0002111</v>
          </cell>
          <cell r="B72" t="str">
            <v>4700</v>
          </cell>
          <cell r="C72" t="str">
            <v>Сирдарё вилояти МТП бирлашмаси</v>
          </cell>
        </row>
        <row r="73">
          <cell r="A73" t="str">
            <v>0002127</v>
          </cell>
          <cell r="B73" t="str">
            <v>1146</v>
          </cell>
          <cell r="C73" t="str">
            <v>Узташкинефтгаз</v>
          </cell>
        </row>
        <row r="74">
          <cell r="A74" t="str">
            <v>0002132</v>
          </cell>
          <cell r="B74" t="str">
            <v>1150</v>
          </cell>
          <cell r="C74" t="str">
            <v>Узкишлокхужаликмашлизинг</v>
          </cell>
        </row>
        <row r="75">
          <cell r="A75" t="str">
            <v>0002133</v>
          </cell>
          <cell r="B75" t="str">
            <v>1151</v>
          </cell>
          <cell r="C75" t="str">
            <v>Узбек лизинг интернешнл</v>
          </cell>
        </row>
        <row r="76">
          <cell r="A76" t="str">
            <v>0002138</v>
          </cell>
          <cell r="B76" t="str">
            <v>1155</v>
          </cell>
          <cell r="C76" t="str">
            <v>Портлатишсаноат</v>
          </cell>
        </row>
        <row r="77">
          <cell r="A77" t="str">
            <v>0002202</v>
          </cell>
          <cell r="B77" t="str">
            <v>4652</v>
          </cell>
          <cell r="C77" t="str">
            <v>Андижон вилояти МТП бирлашмаси</v>
          </cell>
        </row>
        <row r="78">
          <cell r="A78" t="str">
            <v>0002284</v>
          </cell>
          <cell r="B78" t="str">
            <v>1185</v>
          </cell>
          <cell r="C78" t="str">
            <v>Авиасозлар дехкон бозори</v>
          </cell>
        </row>
        <row r="79">
          <cell r="A79" t="str">
            <v>0002292</v>
          </cell>
          <cell r="B79" t="str">
            <v>4905</v>
          </cell>
          <cell r="C79" t="str">
            <v>Сувмаш</v>
          </cell>
        </row>
        <row r="80">
          <cell r="A80" t="str">
            <v>0002350</v>
          </cell>
          <cell r="B80" t="str">
            <v>4609</v>
          </cell>
          <cell r="C80" t="str">
            <v>Наманган вилояти МТП худудий бирлашмаси</v>
          </cell>
        </row>
        <row r="81">
          <cell r="A81" t="str">
            <v>0002364</v>
          </cell>
          <cell r="B81" t="str">
            <v>5337</v>
          </cell>
          <cell r="C81" t="str">
            <v>Хоразм сув курилиш</v>
          </cell>
        </row>
        <row r="82">
          <cell r="A82" t="str">
            <v>0002420</v>
          </cell>
          <cell r="B82" t="str">
            <v>1203</v>
          </cell>
          <cell r="C82" t="str">
            <v>Узэлектромонтаж</v>
          </cell>
        </row>
        <row r="83">
          <cell r="A83" t="str">
            <v>0002474</v>
          </cell>
          <cell r="B83" t="str">
            <v>5382</v>
          </cell>
          <cell r="C83" t="str">
            <v>Шаргун кумир</v>
          </cell>
        </row>
        <row r="84">
          <cell r="A84" t="str">
            <v>0002541</v>
          </cell>
          <cell r="B84" t="str">
            <v>1225</v>
          </cell>
          <cell r="C84" t="str">
            <v>Полаткурилма</v>
          </cell>
        </row>
        <row r="85">
          <cell r="A85" t="str">
            <v>0002554</v>
          </cell>
          <cell r="B85" t="str">
            <v>5360</v>
          </cell>
          <cell r="C85" t="str">
            <v>Сувсаноатмаш</v>
          </cell>
        </row>
        <row r="86">
          <cell r="A86" t="str">
            <v>0002583</v>
          </cell>
          <cell r="B86" t="str">
            <v>1239</v>
          </cell>
          <cell r="C86" t="str">
            <v>Юнусобод дехкон бозори</v>
          </cell>
        </row>
        <row r="87">
          <cell r="A87" t="str">
            <v>0002593</v>
          </cell>
          <cell r="B87" t="str">
            <v>1244</v>
          </cell>
          <cell r="C87" t="str">
            <v>Урганч экскаватор</v>
          </cell>
        </row>
        <row r="88">
          <cell r="A88" t="str">
            <v>0002598</v>
          </cell>
          <cell r="B88" t="str">
            <v>1245</v>
          </cell>
          <cell r="C88" t="str">
            <v>Жанубсаноатмонтаж</v>
          </cell>
        </row>
        <row r="89">
          <cell r="A89" t="str">
            <v>0002601</v>
          </cell>
          <cell r="B89" t="str">
            <v>1248</v>
          </cell>
          <cell r="C89" t="str">
            <v>93-махсус трест</v>
          </cell>
        </row>
        <row r="90">
          <cell r="A90" t="str">
            <v>0002602</v>
          </cell>
          <cell r="B90" t="str">
            <v>1249</v>
          </cell>
          <cell r="C90" t="str">
            <v>Узбекистон Республика валюта биржаси</v>
          </cell>
        </row>
        <row r="91">
          <cell r="A91" t="str">
            <v>0002627</v>
          </cell>
          <cell r="B91" t="str">
            <v>1254</v>
          </cell>
          <cell r="C91" t="str">
            <v>Тошкент кишлок хужалик махсулотлари улгуржи бозори</v>
          </cell>
        </row>
        <row r="92">
          <cell r="A92" t="str">
            <v>0002688</v>
          </cell>
          <cell r="B92" t="str">
            <v>1268</v>
          </cell>
          <cell r="C92" t="str">
            <v>Навои сув курилиш</v>
          </cell>
        </row>
        <row r="93">
          <cell r="A93" t="str">
            <v>0002700</v>
          </cell>
          <cell r="B93" t="str">
            <v>1274</v>
          </cell>
          <cell r="C93" t="str">
            <v>КДБ банк Узбекистон</v>
          </cell>
        </row>
        <row r="94">
          <cell r="A94" t="str">
            <v>0002834</v>
          </cell>
          <cell r="B94" t="str">
            <v>1321</v>
          </cell>
          <cell r="C94" t="str">
            <v>Халкаро хамкорлик маркази</v>
          </cell>
        </row>
        <row r="95">
          <cell r="A95" t="str">
            <v>0002842</v>
          </cell>
          <cell r="B95" t="str">
            <v>1323</v>
          </cell>
          <cell r="C95" t="str">
            <v>Каштекс</v>
          </cell>
        </row>
        <row r="96">
          <cell r="A96" t="str">
            <v>0003002</v>
          </cell>
          <cell r="B96" t="str">
            <v>4767</v>
          </cell>
          <cell r="C96" t="str">
            <v>Матбуот таркатувчи</v>
          </cell>
        </row>
        <row r="97">
          <cell r="A97" t="str">
            <v>0003010</v>
          </cell>
          <cell r="B97" t="str">
            <v>1399</v>
          </cell>
          <cell r="C97" t="str">
            <v>Турон-Хожели</v>
          </cell>
        </row>
        <row r="98">
          <cell r="A98" t="str">
            <v>0003015</v>
          </cell>
          <cell r="B98" t="str">
            <v>1401</v>
          </cell>
          <cell r="C98" t="str">
            <v>Карши шахар 12-сонли автокорхона</v>
          </cell>
        </row>
        <row r="99">
          <cell r="A99" t="str">
            <v>0003080</v>
          </cell>
          <cell r="B99" t="str">
            <v>1421</v>
          </cell>
          <cell r="C99" t="str">
            <v>Амубухороканалкурилиш</v>
          </cell>
        </row>
        <row r="100">
          <cell r="A100" t="str">
            <v>0003564</v>
          </cell>
          <cell r="B100" t="str">
            <v>1456</v>
          </cell>
          <cell r="C100" t="str">
            <v>Янгийул ёг-мой</v>
          </cell>
        </row>
        <row r="101">
          <cell r="A101" t="str">
            <v>0003569</v>
          </cell>
          <cell r="B101" t="str">
            <v>1459</v>
          </cell>
          <cell r="C101" t="str">
            <v>ПСМ груп</v>
          </cell>
        </row>
        <row r="102">
          <cell r="A102" t="str">
            <v>0003577</v>
          </cell>
          <cell r="B102" t="str">
            <v>1467</v>
          </cell>
          <cell r="C102" t="str">
            <v>Мастона</v>
          </cell>
        </row>
        <row r="103">
          <cell r="A103" t="str">
            <v>0003592</v>
          </cell>
          <cell r="B103" t="str">
            <v>1481</v>
          </cell>
          <cell r="C103" t="str">
            <v>Узкимёполимерсавдо</v>
          </cell>
        </row>
        <row r="104">
          <cell r="A104" t="str">
            <v>0003606</v>
          </cell>
          <cell r="B104" t="str">
            <v>1495</v>
          </cell>
          <cell r="C104" t="str">
            <v>Лаззат КИЧАЖ</v>
          </cell>
        </row>
        <row r="105">
          <cell r="A105" t="str">
            <v>0003636</v>
          </cell>
          <cell r="B105" t="str">
            <v>1523</v>
          </cell>
          <cell r="C105" t="str">
            <v>Микрокредитбанк</v>
          </cell>
        </row>
        <row r="106">
          <cell r="A106" t="str">
            <v>0003641</v>
          </cell>
          <cell r="B106" t="str">
            <v>1528</v>
          </cell>
          <cell r="C106" t="str">
            <v>УЗБАТ А.О.</v>
          </cell>
        </row>
        <row r="107">
          <cell r="A107" t="str">
            <v>0003648</v>
          </cell>
          <cell r="B107" t="str">
            <v>1534</v>
          </cell>
          <cell r="C107" t="str">
            <v>Нукис вино заводи</v>
          </cell>
        </row>
        <row r="108">
          <cell r="A108" t="str">
            <v>0003657</v>
          </cell>
          <cell r="B108" t="str">
            <v>1543</v>
          </cell>
          <cell r="C108" t="str">
            <v>Узэлектркабелсавдо</v>
          </cell>
        </row>
        <row r="109">
          <cell r="A109" t="str">
            <v>0003728</v>
          </cell>
          <cell r="B109" t="str">
            <v>1614</v>
          </cell>
          <cell r="C109" t="str">
            <v>Навои дори-дармон</v>
          </cell>
        </row>
        <row r="110">
          <cell r="A110" t="str">
            <v>0003734</v>
          </cell>
          <cell r="B110" t="str">
            <v>1620</v>
          </cell>
          <cell r="C110" t="str">
            <v>Тошкент ёг-мой комбинати</v>
          </cell>
        </row>
        <row r="111">
          <cell r="A111" t="str">
            <v>0003739</v>
          </cell>
          <cell r="B111" t="str">
            <v>1625</v>
          </cell>
          <cell r="C111" t="str">
            <v>Гулистон экстракт-ёг</v>
          </cell>
        </row>
        <row r="112">
          <cell r="A112" t="str">
            <v>0003754</v>
          </cell>
          <cell r="B112" t="str">
            <v>1640</v>
          </cell>
          <cell r="C112" t="str">
            <v>Узбеккимёмаш заводи</v>
          </cell>
        </row>
        <row r="113">
          <cell r="A113" t="str">
            <v>0003761</v>
          </cell>
          <cell r="B113" t="str">
            <v>1646</v>
          </cell>
          <cell r="C113" t="str">
            <v>Тошкент рангли метал парчалари ва резги-чикитларини тайёрлаш ва кайта ишлаш заводи</v>
          </cell>
        </row>
        <row r="114">
          <cell r="A114" t="str">
            <v>0003762</v>
          </cell>
          <cell r="B114" t="str">
            <v>1647</v>
          </cell>
          <cell r="C114" t="str">
            <v>Кашкадарё дон махсулотлари</v>
          </cell>
        </row>
        <row r="115">
          <cell r="A115" t="str">
            <v>0003772</v>
          </cell>
          <cell r="B115" t="str">
            <v>1653</v>
          </cell>
          <cell r="C115" t="str">
            <v>Андижон тажриба-синов заводи</v>
          </cell>
        </row>
        <row r="116">
          <cell r="A116" t="str">
            <v>0003775</v>
          </cell>
          <cell r="B116" t="str">
            <v>1655</v>
          </cell>
          <cell r="C116" t="str">
            <v>Когон ёг-экстраксия заводи</v>
          </cell>
        </row>
        <row r="117">
          <cell r="A117" t="str">
            <v>0003803</v>
          </cell>
          <cell r="B117" t="str">
            <v>1682</v>
          </cell>
          <cell r="C117" t="str">
            <v>Средазцветметэнерго</v>
          </cell>
        </row>
        <row r="118">
          <cell r="A118" t="str">
            <v>0003825</v>
          </cell>
          <cell r="B118" t="str">
            <v>1699</v>
          </cell>
          <cell r="C118" t="str">
            <v>Фаргона дори-дармон</v>
          </cell>
        </row>
        <row r="119">
          <cell r="A119" t="str">
            <v>0003839</v>
          </cell>
          <cell r="B119" t="str">
            <v>1711</v>
          </cell>
          <cell r="C119" t="str">
            <v>Самарканд дори-дармон</v>
          </cell>
        </row>
        <row r="120">
          <cell r="A120" t="str">
            <v>0003843</v>
          </cell>
          <cell r="B120" t="str">
            <v>1714</v>
          </cell>
          <cell r="C120" t="str">
            <v>Тошкент Республика фонд биржаси</v>
          </cell>
        </row>
        <row r="121">
          <cell r="A121" t="str">
            <v>0003845</v>
          </cell>
          <cell r="B121" t="str">
            <v>1716</v>
          </cell>
          <cell r="C121" t="str">
            <v>Дунё-М</v>
          </cell>
        </row>
        <row r="122">
          <cell r="A122" t="str">
            <v>0003853</v>
          </cell>
          <cell r="B122" t="str">
            <v>5266</v>
          </cell>
          <cell r="C122" t="str">
            <v>Узбекенгилсаноат</v>
          </cell>
        </row>
        <row r="123">
          <cell r="A123" t="str">
            <v>0003895</v>
          </cell>
          <cell r="B123" t="str">
            <v>1761</v>
          </cell>
          <cell r="C123" t="str">
            <v>Каттакургон ёг-мой</v>
          </cell>
        </row>
        <row r="124">
          <cell r="A124" t="str">
            <v>0003903</v>
          </cell>
          <cell r="B124" t="str">
            <v>1769</v>
          </cell>
          <cell r="C124" t="str">
            <v>Кашкадарё дори-дармон</v>
          </cell>
        </row>
        <row r="125">
          <cell r="A125" t="str">
            <v>0003905</v>
          </cell>
          <cell r="B125" t="str">
            <v>1771</v>
          </cell>
          <cell r="C125" t="str">
            <v>Багдод дон махсулотлари</v>
          </cell>
        </row>
        <row r="126">
          <cell r="A126" t="str">
            <v>0003907</v>
          </cell>
          <cell r="B126" t="str">
            <v>1773</v>
          </cell>
          <cell r="C126" t="str">
            <v>Шодлик</v>
          </cell>
        </row>
        <row r="127">
          <cell r="A127" t="str">
            <v>0003921</v>
          </cell>
          <cell r="B127" t="str">
            <v>1785</v>
          </cell>
          <cell r="C127" t="str">
            <v>Урганч ёг-мой</v>
          </cell>
        </row>
        <row r="128">
          <cell r="A128" t="str">
            <v>0003928</v>
          </cell>
          <cell r="B128" t="str">
            <v>1791</v>
          </cell>
          <cell r="C128" t="str">
            <v>Узкоммаишийсавдо</v>
          </cell>
        </row>
        <row r="129">
          <cell r="A129" t="str">
            <v>0003932</v>
          </cell>
          <cell r="B129" t="str">
            <v>1794</v>
          </cell>
          <cell r="C129" t="str">
            <v>Беруни ёггар</v>
          </cell>
        </row>
        <row r="130">
          <cell r="A130" t="str">
            <v>0003935</v>
          </cell>
          <cell r="B130" t="str">
            <v>1797</v>
          </cell>
          <cell r="C130" t="str">
            <v>Чимбай май</v>
          </cell>
        </row>
        <row r="131">
          <cell r="A131" t="str">
            <v>0003939</v>
          </cell>
          <cell r="B131" t="str">
            <v>1801</v>
          </cell>
          <cell r="C131" t="str">
            <v>Андижон дори-дармон</v>
          </cell>
        </row>
        <row r="132">
          <cell r="A132" t="str">
            <v>0003943</v>
          </cell>
          <cell r="B132" t="str">
            <v>1804</v>
          </cell>
          <cell r="C132" t="str">
            <v>Самарканд-парранда</v>
          </cell>
        </row>
        <row r="133">
          <cell r="A133" t="str">
            <v>0003946</v>
          </cell>
          <cell r="B133" t="str">
            <v>1807</v>
          </cell>
          <cell r="C133" t="str">
            <v>Андижонкабел</v>
          </cell>
        </row>
        <row r="134">
          <cell r="A134" t="str">
            <v>0003954</v>
          </cell>
          <cell r="B134" t="str">
            <v>1814</v>
          </cell>
          <cell r="C134" t="str">
            <v>Кукон дон махсулотлари</v>
          </cell>
        </row>
        <row r="135">
          <cell r="A135" t="str">
            <v>0003965</v>
          </cell>
          <cell r="B135" t="str">
            <v>1825</v>
          </cell>
          <cell r="C135" t="str">
            <v>Бухоронасллипарранда</v>
          </cell>
        </row>
        <row r="136">
          <cell r="A136" t="str">
            <v>0003966</v>
          </cell>
          <cell r="B136" t="str">
            <v>1826</v>
          </cell>
          <cell r="C136" t="str">
            <v>Бухоропарранда</v>
          </cell>
        </row>
        <row r="137">
          <cell r="A137" t="str">
            <v>0003969</v>
          </cell>
          <cell r="B137" t="str">
            <v>1829</v>
          </cell>
          <cell r="C137" t="str">
            <v>Кукон ёг-мой</v>
          </cell>
        </row>
        <row r="138">
          <cell r="A138" t="str">
            <v>0003980</v>
          </cell>
          <cell r="B138" t="str">
            <v>1840</v>
          </cell>
          <cell r="C138" t="str">
            <v>Карши ёг-экстракция</v>
          </cell>
        </row>
        <row r="139">
          <cell r="A139" t="str">
            <v>0003993</v>
          </cell>
          <cell r="B139" t="str">
            <v>1852</v>
          </cell>
          <cell r="C139" t="str">
            <v>Фаргона дон махсулотлари</v>
          </cell>
        </row>
        <row r="140">
          <cell r="A140" t="str">
            <v>0004002</v>
          </cell>
          <cell r="B140" t="str">
            <v>1861</v>
          </cell>
          <cell r="C140" t="str">
            <v>Агалык-ломанн-парранда</v>
          </cell>
        </row>
        <row r="141">
          <cell r="A141" t="str">
            <v>0004008</v>
          </cell>
          <cell r="B141" t="str">
            <v>1866</v>
          </cell>
          <cell r="C141" t="str">
            <v>Наманган дори-дармон</v>
          </cell>
        </row>
        <row r="142">
          <cell r="A142" t="str">
            <v>0004009</v>
          </cell>
          <cell r="B142" t="str">
            <v>1867</v>
          </cell>
          <cell r="C142" t="str">
            <v>Тошкент вилояти дори-дармон</v>
          </cell>
        </row>
        <row r="143">
          <cell r="A143" t="str">
            <v>0004023</v>
          </cell>
          <cell r="B143" t="str">
            <v>1879</v>
          </cell>
          <cell r="C143" t="str">
            <v>Кишлок курилиш банк</v>
          </cell>
        </row>
        <row r="144">
          <cell r="A144" t="str">
            <v>0004043</v>
          </cell>
          <cell r="B144" t="str">
            <v>1898</v>
          </cell>
          <cell r="C144" t="str">
            <v>Уздастгохасбобускунасавдо</v>
          </cell>
        </row>
        <row r="145">
          <cell r="A145" t="str">
            <v>0004051</v>
          </cell>
          <cell r="B145" t="str">
            <v>1905</v>
          </cell>
          <cell r="C145" t="str">
            <v>Конират ун заводи</v>
          </cell>
        </row>
        <row r="146">
          <cell r="A146" t="str">
            <v>0004060</v>
          </cell>
          <cell r="B146" t="str">
            <v>1913</v>
          </cell>
          <cell r="C146" t="str">
            <v>Нефтгазкурилиштаъмир</v>
          </cell>
        </row>
        <row r="147">
          <cell r="A147" t="str">
            <v>0004082</v>
          </cell>
          <cell r="B147" t="str">
            <v>1936</v>
          </cell>
          <cell r="C147" t="str">
            <v>Интер-Рохат</v>
          </cell>
        </row>
        <row r="148">
          <cell r="A148" t="str">
            <v>0004084</v>
          </cell>
          <cell r="B148" t="str">
            <v>1938</v>
          </cell>
          <cell r="C148" t="str">
            <v>Каракалпак дон махсулотлари</v>
          </cell>
        </row>
        <row r="149">
          <cell r="A149" t="str">
            <v>0004087</v>
          </cell>
          <cell r="B149" t="str">
            <v>1941</v>
          </cell>
          <cell r="C149" t="str">
            <v>Чуст пахта тозалаш</v>
          </cell>
        </row>
        <row r="150">
          <cell r="A150" t="str">
            <v>0004093</v>
          </cell>
          <cell r="B150" t="str">
            <v>1947</v>
          </cell>
          <cell r="C150" t="str">
            <v>Нишон пахта тозалаш</v>
          </cell>
        </row>
        <row r="151">
          <cell r="A151" t="str">
            <v>0004095</v>
          </cell>
          <cell r="B151" t="str">
            <v>1949</v>
          </cell>
          <cell r="C151" t="str">
            <v>Строительный трест-159</v>
          </cell>
        </row>
        <row r="152">
          <cell r="A152" t="str">
            <v>0004112</v>
          </cell>
          <cell r="B152" t="str">
            <v>1965</v>
          </cell>
          <cell r="C152" t="str">
            <v>Мингбулок  пахта тозалш</v>
          </cell>
        </row>
        <row r="153">
          <cell r="A153" t="str">
            <v>0004116</v>
          </cell>
          <cell r="B153" t="str">
            <v>1969</v>
          </cell>
          <cell r="C153" t="str">
            <v>Шохруд</v>
          </cell>
        </row>
        <row r="154">
          <cell r="A154" t="str">
            <v>0004120</v>
          </cell>
          <cell r="B154" t="str">
            <v>1973</v>
          </cell>
          <cell r="C154" t="str">
            <v>Поп пахта толаси</v>
          </cell>
        </row>
        <row r="155">
          <cell r="A155" t="str">
            <v>0004122</v>
          </cell>
          <cell r="B155" t="str">
            <v>1975</v>
          </cell>
          <cell r="C155" t="str">
            <v>Ангрен пак</v>
          </cell>
        </row>
        <row r="156">
          <cell r="A156" t="str">
            <v>0004128</v>
          </cell>
          <cell r="B156" t="str">
            <v>1981</v>
          </cell>
          <cell r="C156" t="str">
            <v>Норин пахта тозалаш</v>
          </cell>
        </row>
        <row r="157">
          <cell r="A157" t="str">
            <v>0004130</v>
          </cell>
          <cell r="B157" t="str">
            <v>1983</v>
          </cell>
          <cell r="C157" t="str">
            <v>Урганч шароб</v>
          </cell>
        </row>
        <row r="158">
          <cell r="A158" t="str">
            <v>0004148</v>
          </cell>
          <cell r="B158" t="str">
            <v>1994</v>
          </cell>
          <cell r="C158" t="str">
            <v>Бухоро дон махсулотлари</v>
          </cell>
        </row>
        <row r="159">
          <cell r="A159" t="str">
            <v>0004167</v>
          </cell>
          <cell r="B159" t="str">
            <v>2013</v>
          </cell>
          <cell r="C159" t="str">
            <v>Кукон 2-чи пахта тозалаш заводи</v>
          </cell>
        </row>
        <row r="160">
          <cell r="A160" t="str">
            <v>0004182</v>
          </cell>
          <cell r="B160" t="str">
            <v>2028</v>
          </cell>
          <cell r="C160" t="str">
            <v>Жейнов пахта тозалаш</v>
          </cell>
        </row>
        <row r="161">
          <cell r="A161" t="str">
            <v>0004187</v>
          </cell>
          <cell r="B161" t="str">
            <v>2033</v>
          </cell>
          <cell r="C161" t="str">
            <v>Косонсой пахта толаси</v>
          </cell>
        </row>
        <row r="162">
          <cell r="A162" t="str">
            <v>0004205</v>
          </cell>
          <cell r="B162" t="str">
            <v>2051</v>
          </cell>
          <cell r="C162" t="str">
            <v>Туракургон пахта тозалаш</v>
          </cell>
        </row>
        <row r="163">
          <cell r="A163" t="str">
            <v>0004228</v>
          </cell>
          <cell r="B163" t="str">
            <v>2074</v>
          </cell>
          <cell r="C163" t="str">
            <v>Жиззах дон махсулотлари</v>
          </cell>
        </row>
        <row r="164">
          <cell r="A164" t="str">
            <v>0004232</v>
          </cell>
          <cell r="B164" t="str">
            <v>2078</v>
          </cell>
          <cell r="C164" t="str">
            <v>Узбекистон пахта тозалаш заводи</v>
          </cell>
        </row>
        <row r="165">
          <cell r="A165" t="str">
            <v>0004245</v>
          </cell>
          <cell r="B165" t="str">
            <v>2090</v>
          </cell>
          <cell r="C165" t="str">
            <v>Кува пахтани кайта ишлаш</v>
          </cell>
        </row>
        <row r="166">
          <cell r="A166" t="str">
            <v>0004255</v>
          </cell>
          <cell r="B166" t="str">
            <v>2100</v>
          </cell>
          <cell r="C166" t="str">
            <v>Жаркургон пахта</v>
          </cell>
        </row>
        <row r="167">
          <cell r="A167" t="str">
            <v>0004270</v>
          </cell>
          <cell r="B167" t="str">
            <v>2115</v>
          </cell>
          <cell r="C167" t="str">
            <v>Пешку пахта тозалаш</v>
          </cell>
        </row>
        <row r="168">
          <cell r="A168" t="str">
            <v>0004288</v>
          </cell>
          <cell r="B168" t="str">
            <v>2133</v>
          </cell>
          <cell r="C168" t="str">
            <v>Касби пахта тозалаш</v>
          </cell>
        </row>
        <row r="169">
          <cell r="A169" t="str">
            <v>0004291</v>
          </cell>
          <cell r="B169" t="str">
            <v>2136</v>
          </cell>
          <cell r="C169" t="str">
            <v>Уртачирчик парранда</v>
          </cell>
        </row>
        <row r="170">
          <cell r="A170" t="str">
            <v>0004295</v>
          </cell>
          <cell r="B170" t="str">
            <v>2140</v>
          </cell>
          <cell r="C170" t="str">
            <v>Яккабог ок олтин пахта тозалаш</v>
          </cell>
        </row>
        <row r="171">
          <cell r="A171" t="str">
            <v>0004297</v>
          </cell>
          <cell r="B171" t="str">
            <v>2142</v>
          </cell>
          <cell r="C171" t="str">
            <v>Навои дон махсулотлари</v>
          </cell>
        </row>
        <row r="172">
          <cell r="A172" t="str">
            <v>0004302</v>
          </cell>
          <cell r="B172" t="str">
            <v>2147</v>
          </cell>
          <cell r="C172" t="str">
            <v>Кизирик пахта</v>
          </cell>
        </row>
        <row r="173">
          <cell r="A173" t="str">
            <v>0004304</v>
          </cell>
          <cell r="B173" t="str">
            <v>2149</v>
          </cell>
          <cell r="C173" t="str">
            <v>Сурхон озик овкат саноати</v>
          </cell>
        </row>
        <row r="174">
          <cell r="A174" t="str">
            <v>0004319</v>
          </cell>
          <cell r="B174" t="str">
            <v>2164</v>
          </cell>
          <cell r="C174" t="str">
            <v>Конвин</v>
          </cell>
        </row>
        <row r="175">
          <cell r="A175" t="str">
            <v>0004321</v>
          </cell>
          <cell r="B175" t="str">
            <v>2166</v>
          </cell>
          <cell r="C175" t="str">
            <v>Чирокчи пахта тозалаш</v>
          </cell>
        </row>
        <row r="176">
          <cell r="A176" t="str">
            <v>0004323</v>
          </cell>
          <cell r="B176" t="str">
            <v>2168</v>
          </cell>
          <cell r="C176" t="str">
            <v>Кува дон махсулотлари</v>
          </cell>
        </row>
        <row r="177">
          <cell r="A177" t="str">
            <v>0004324</v>
          </cell>
          <cell r="B177" t="str">
            <v>2169</v>
          </cell>
          <cell r="C177" t="str">
            <v>Бешарик пахта тозалаш</v>
          </cell>
        </row>
        <row r="178">
          <cell r="A178" t="str">
            <v>0004327</v>
          </cell>
          <cell r="B178" t="str">
            <v>2172</v>
          </cell>
          <cell r="C178" t="str">
            <v>Узбекистон металлургия комбинати</v>
          </cell>
        </row>
        <row r="179">
          <cell r="A179" t="str">
            <v>0004331</v>
          </cell>
          <cell r="B179" t="str">
            <v>2176</v>
          </cell>
          <cell r="C179" t="str">
            <v>Тошлок пахта тозалаш заводи</v>
          </cell>
        </row>
        <row r="180">
          <cell r="A180" t="str">
            <v>0004333</v>
          </cell>
          <cell r="B180" t="str">
            <v>2178</v>
          </cell>
          <cell r="C180" t="str">
            <v>Шахрисабз вино-арок</v>
          </cell>
        </row>
        <row r="181">
          <cell r="A181" t="str">
            <v>0004342</v>
          </cell>
          <cell r="B181" t="str">
            <v>2187</v>
          </cell>
          <cell r="C181" t="str">
            <v>Бешкент пахта тозалаш</v>
          </cell>
        </row>
        <row r="182">
          <cell r="A182" t="str">
            <v>0004344</v>
          </cell>
          <cell r="B182" t="str">
            <v>2189</v>
          </cell>
          <cell r="C182" t="str">
            <v>Поп дон махсулот</v>
          </cell>
        </row>
        <row r="183">
          <cell r="A183" t="str">
            <v>0004345</v>
          </cell>
          <cell r="B183" t="str">
            <v>2190</v>
          </cell>
          <cell r="C183" t="str">
            <v>Узметаллсавдо</v>
          </cell>
        </row>
        <row r="184">
          <cell r="A184" t="str">
            <v>0004349</v>
          </cell>
          <cell r="B184" t="str">
            <v>2194</v>
          </cell>
          <cell r="C184" t="str">
            <v>Кургонтепа дон махсулотлари</v>
          </cell>
        </row>
        <row r="185">
          <cell r="A185" t="str">
            <v>0004352</v>
          </cell>
          <cell r="B185" t="str">
            <v>2197</v>
          </cell>
          <cell r="C185" t="str">
            <v>Электрокимёзавод</v>
          </cell>
        </row>
        <row r="186">
          <cell r="A186" t="str">
            <v>0004353</v>
          </cell>
          <cell r="B186" t="str">
            <v>2198</v>
          </cell>
          <cell r="C186" t="str">
            <v>Охангаронцемент</v>
          </cell>
        </row>
        <row r="187">
          <cell r="A187" t="str">
            <v>0004363</v>
          </cell>
          <cell r="B187" t="str">
            <v>2207</v>
          </cell>
          <cell r="C187" t="str">
            <v>Тахиатош дон махсулотлари</v>
          </cell>
        </row>
        <row r="188">
          <cell r="A188" t="str">
            <v>0004366</v>
          </cell>
          <cell r="B188" t="str">
            <v>2210</v>
          </cell>
          <cell r="C188" t="str">
            <v>Кувасай цемент</v>
          </cell>
        </row>
        <row r="189">
          <cell r="A189" t="str">
            <v>0004375</v>
          </cell>
          <cell r="B189" t="str">
            <v>2219</v>
          </cell>
          <cell r="C189" t="str">
            <v>Шурчи пахта</v>
          </cell>
        </row>
        <row r="190">
          <cell r="A190" t="str">
            <v>0004381</v>
          </cell>
          <cell r="B190" t="str">
            <v>2225</v>
          </cell>
          <cell r="C190" t="str">
            <v>Охангароншифер</v>
          </cell>
        </row>
        <row r="191">
          <cell r="A191" t="str">
            <v>0004385</v>
          </cell>
          <cell r="B191" t="str">
            <v>2229</v>
          </cell>
          <cell r="C191" t="str">
            <v>Мустакиллик пахта тозалаш заводи</v>
          </cell>
        </row>
        <row r="192">
          <cell r="A192" t="str">
            <v>0004393</v>
          </cell>
          <cell r="B192" t="str">
            <v>2237</v>
          </cell>
          <cell r="C192" t="str">
            <v>Бука пахта тозалаш заводи</v>
          </cell>
        </row>
        <row r="193">
          <cell r="A193" t="str">
            <v>0004409</v>
          </cell>
          <cell r="B193" t="str">
            <v>2253</v>
          </cell>
          <cell r="C193" t="str">
            <v>Шахрисабз пахта тозалаш</v>
          </cell>
        </row>
        <row r="194">
          <cell r="A194" t="str">
            <v>0004418</v>
          </cell>
          <cell r="B194" t="str">
            <v>2262</v>
          </cell>
          <cell r="C194" t="str">
            <v>Чиноз тажриба-экспериментал пахта тозалаш заводи</v>
          </cell>
        </row>
        <row r="195">
          <cell r="A195" t="str">
            <v>0004431</v>
          </cell>
          <cell r="B195" t="str">
            <v>2275</v>
          </cell>
          <cell r="C195" t="str">
            <v>Пскент пахта тозалаш заводи</v>
          </cell>
        </row>
        <row r="196">
          <cell r="A196" t="str">
            <v>0004435</v>
          </cell>
          <cell r="B196" t="str">
            <v>2279</v>
          </cell>
          <cell r="C196" t="str">
            <v>Олимкент пахта тозалаш заводи</v>
          </cell>
        </row>
        <row r="197">
          <cell r="A197" t="str">
            <v>0004446</v>
          </cell>
          <cell r="B197" t="str">
            <v>2290</v>
          </cell>
          <cell r="C197" t="str">
            <v>Косон пахта тозалаш</v>
          </cell>
        </row>
        <row r="198">
          <cell r="A198" t="str">
            <v>0004447</v>
          </cell>
          <cell r="B198" t="str">
            <v>2291</v>
          </cell>
          <cell r="C198" t="str">
            <v>Хожели таласи</v>
          </cell>
        </row>
        <row r="199">
          <cell r="A199" t="str">
            <v>0004461</v>
          </cell>
          <cell r="B199" t="str">
            <v>2304</v>
          </cell>
          <cell r="C199" t="str">
            <v>Шурчи дон махсулотлари</v>
          </cell>
        </row>
        <row r="200">
          <cell r="A200" t="str">
            <v>0004464</v>
          </cell>
          <cell r="B200" t="str">
            <v>2307</v>
          </cell>
          <cell r="C200" t="str">
            <v>ОРГРЕС</v>
          </cell>
        </row>
        <row r="201">
          <cell r="A201" t="str">
            <v>0004465</v>
          </cell>
          <cell r="B201" t="str">
            <v>2308</v>
          </cell>
          <cell r="C201" t="str">
            <v>Жума пахта заводи</v>
          </cell>
        </row>
        <row r="202">
          <cell r="A202" t="str">
            <v>0004468</v>
          </cell>
          <cell r="B202" t="str">
            <v>2311</v>
          </cell>
          <cell r="C202" t="str">
            <v>Наманганулгуржисавдо</v>
          </cell>
        </row>
        <row r="203">
          <cell r="A203" t="str">
            <v>0004476</v>
          </cell>
          <cell r="B203" t="str">
            <v>2319</v>
          </cell>
          <cell r="C203" t="str">
            <v>Охангарон дон</v>
          </cell>
        </row>
        <row r="204">
          <cell r="A204" t="str">
            <v>0004513</v>
          </cell>
          <cell r="B204" t="str">
            <v>2356</v>
          </cell>
          <cell r="C204" t="str">
            <v>Семург</v>
          </cell>
        </row>
        <row r="205">
          <cell r="A205" t="str">
            <v>0004515</v>
          </cell>
          <cell r="B205" t="str">
            <v>2358</v>
          </cell>
          <cell r="C205" t="str">
            <v>Буз пахта тозалаш</v>
          </cell>
        </row>
        <row r="206">
          <cell r="A206" t="str">
            <v>0004533</v>
          </cell>
          <cell r="B206" t="str">
            <v>2376</v>
          </cell>
          <cell r="C206" t="str">
            <v>Сарбон-нефтегаз</v>
          </cell>
        </row>
        <row r="207">
          <cell r="A207" t="str">
            <v>0004540</v>
          </cell>
          <cell r="B207" t="str">
            <v>2383</v>
          </cell>
          <cell r="C207" t="str">
            <v>Самарканд мармар</v>
          </cell>
        </row>
        <row r="208">
          <cell r="A208" t="str">
            <v>0004541</v>
          </cell>
          <cell r="B208" t="str">
            <v>2384</v>
          </cell>
          <cell r="C208" t="str">
            <v>Бош махсус конструктор бюроси-агромаш</v>
          </cell>
        </row>
        <row r="209">
          <cell r="A209" t="str">
            <v>0004552</v>
          </cell>
          <cell r="B209" t="str">
            <v>2395</v>
          </cell>
          <cell r="C209" t="str">
            <v>Нефт ва газ ишлаб чикаришни таъмирлаш</v>
          </cell>
        </row>
        <row r="210">
          <cell r="A210" t="str">
            <v>0004555</v>
          </cell>
          <cell r="B210" t="str">
            <v>2398</v>
          </cell>
          <cell r="C210" t="str">
            <v>Бешариктекстил</v>
          </cell>
        </row>
        <row r="211">
          <cell r="A211" t="str">
            <v>0004569</v>
          </cell>
          <cell r="B211" t="str">
            <v>2412</v>
          </cell>
          <cell r="C211" t="str">
            <v>Хайрабод пахта</v>
          </cell>
        </row>
        <row r="212">
          <cell r="A212" t="str">
            <v>0004580</v>
          </cell>
          <cell r="B212" t="str">
            <v>2423</v>
          </cell>
          <cell r="C212" t="str">
            <v>Трест 12</v>
          </cell>
        </row>
        <row r="213">
          <cell r="A213" t="str">
            <v>0004583</v>
          </cell>
          <cell r="B213" t="str">
            <v>2425</v>
          </cell>
          <cell r="C213" t="str">
            <v>Коракул пахта тозалаш</v>
          </cell>
        </row>
        <row r="214">
          <cell r="A214" t="str">
            <v>0004585</v>
          </cell>
          <cell r="B214" t="str">
            <v>2427</v>
          </cell>
          <cell r="C214" t="str">
            <v>Наманган дон махсулотлари</v>
          </cell>
        </row>
        <row r="215">
          <cell r="A215" t="str">
            <v>0004602</v>
          </cell>
          <cell r="B215" t="str">
            <v>2444</v>
          </cell>
          <cell r="C215" t="str">
            <v>Кашкадарё нефтгаз саноат курилиш</v>
          </cell>
        </row>
        <row r="216">
          <cell r="A216" t="str">
            <v>0004607</v>
          </cell>
          <cell r="B216" t="str">
            <v>2449</v>
          </cell>
          <cell r="C216" t="str">
            <v>Ховос дон махсулотлари</v>
          </cell>
        </row>
        <row r="217">
          <cell r="A217" t="str">
            <v>0004624</v>
          </cell>
          <cell r="B217" t="str">
            <v>2466</v>
          </cell>
          <cell r="C217" t="str">
            <v>Тошкент курилиш моллари комбинати</v>
          </cell>
        </row>
        <row r="218">
          <cell r="A218" t="str">
            <v>0004626</v>
          </cell>
          <cell r="B218" t="str">
            <v>2468</v>
          </cell>
          <cell r="C218" t="str">
            <v>Кизилтепа пахта тозалаш</v>
          </cell>
        </row>
        <row r="219">
          <cell r="A219" t="str">
            <v>0004631</v>
          </cell>
          <cell r="B219" t="str">
            <v>2473</v>
          </cell>
          <cell r="C219" t="str">
            <v>Багдод экспериментал-тажриба пахта тозалаш заводи</v>
          </cell>
        </row>
        <row r="220">
          <cell r="A220" t="str">
            <v>0004634</v>
          </cell>
          <cell r="B220" t="str">
            <v>2476</v>
          </cell>
          <cell r="C220" t="str">
            <v>Хоразм дон махсулотлари</v>
          </cell>
        </row>
        <row r="221">
          <cell r="A221" t="str">
            <v>0004639</v>
          </cell>
          <cell r="B221" t="str">
            <v>2481</v>
          </cell>
          <cell r="C221" t="str">
            <v>Гулистон пахта тозалаш</v>
          </cell>
        </row>
        <row r="222">
          <cell r="A222" t="str">
            <v>0004647</v>
          </cell>
          <cell r="B222" t="str">
            <v>2489</v>
          </cell>
          <cell r="C222" t="str">
            <v>Технолог</v>
          </cell>
        </row>
        <row r="223">
          <cell r="A223" t="str">
            <v>0004650</v>
          </cell>
          <cell r="B223" t="str">
            <v>2491</v>
          </cell>
          <cell r="C223" t="str">
            <v>Хатирчи пахта тозалаш</v>
          </cell>
        </row>
        <row r="224">
          <cell r="A224" t="str">
            <v>0004654</v>
          </cell>
          <cell r="B224" t="str">
            <v>2495</v>
          </cell>
          <cell r="C224" t="str">
            <v>Янгикургон пахта</v>
          </cell>
        </row>
        <row r="225">
          <cell r="A225" t="str">
            <v>0004659</v>
          </cell>
          <cell r="B225" t="str">
            <v>2500</v>
          </cell>
          <cell r="C225" t="str">
            <v>Денов вино-арок</v>
          </cell>
        </row>
        <row r="226">
          <cell r="A226" t="str">
            <v>0004676</v>
          </cell>
          <cell r="B226" t="str">
            <v>2516</v>
          </cell>
          <cell r="C226" t="str">
            <v>Боёвут пахта тозалаш</v>
          </cell>
        </row>
        <row r="227">
          <cell r="A227" t="str">
            <v>0004693</v>
          </cell>
          <cell r="B227" t="str">
            <v>2532</v>
          </cell>
          <cell r="C227" t="str">
            <v>Андижон-пахта</v>
          </cell>
        </row>
        <row r="228">
          <cell r="A228" t="str">
            <v>0004694</v>
          </cell>
          <cell r="B228" t="str">
            <v>2533</v>
          </cell>
          <cell r="C228" t="str">
            <v>В.Усмонов номли Шахрихон пахта тозалаш</v>
          </cell>
        </row>
        <row r="229">
          <cell r="A229" t="str">
            <v>0004695</v>
          </cell>
          <cell r="B229" t="str">
            <v>2534</v>
          </cell>
          <cell r="C229" t="str">
            <v>Пойтуг пахта тозалаш</v>
          </cell>
        </row>
        <row r="230">
          <cell r="A230" t="str">
            <v>0004696</v>
          </cell>
          <cell r="B230" t="str">
            <v>2535</v>
          </cell>
          <cell r="C230" t="str">
            <v>Чинобод пахта тозалаш</v>
          </cell>
        </row>
        <row r="231">
          <cell r="A231" t="str">
            <v>0004697</v>
          </cell>
          <cell r="B231" t="str">
            <v>2536</v>
          </cell>
          <cell r="C231" t="str">
            <v>А.Нурматов номли Хужаобод пахта тозалаш</v>
          </cell>
        </row>
        <row r="232">
          <cell r="A232" t="str">
            <v>0004698</v>
          </cell>
          <cell r="B232" t="str">
            <v>2537</v>
          </cell>
          <cell r="C232" t="str">
            <v>Андижон 1-сон пахтани кайта ишлаш</v>
          </cell>
        </row>
        <row r="233">
          <cell r="A233" t="str">
            <v>0004701</v>
          </cell>
          <cell r="B233" t="str">
            <v>2540</v>
          </cell>
          <cell r="C233" t="str">
            <v>Суфикишлок пахта тозалаш</v>
          </cell>
        </row>
        <row r="234">
          <cell r="A234" t="str">
            <v>0004703</v>
          </cell>
          <cell r="B234" t="str">
            <v>2542</v>
          </cell>
          <cell r="C234" t="str">
            <v>Асака-2 тажриба экспериментал пахта тозалаш</v>
          </cell>
        </row>
        <row r="235">
          <cell r="A235" t="str">
            <v>0004737</v>
          </cell>
          <cell r="B235" t="str">
            <v>2576</v>
          </cell>
          <cell r="C235" t="str">
            <v>Сайхунобод пахта тозалаш</v>
          </cell>
        </row>
        <row r="236">
          <cell r="A236" t="str">
            <v>0004738</v>
          </cell>
          <cell r="B236" t="str">
            <v>2577</v>
          </cell>
          <cell r="C236" t="str">
            <v>Кварц</v>
          </cell>
        </row>
        <row r="237">
          <cell r="A237" t="str">
            <v>0004745</v>
          </cell>
          <cell r="B237" t="str">
            <v>2584</v>
          </cell>
          <cell r="C237" t="str">
            <v>Узэлектроаппарат</v>
          </cell>
        </row>
        <row r="238">
          <cell r="A238" t="str">
            <v>0004748</v>
          </cell>
          <cell r="B238" t="str">
            <v>2587</v>
          </cell>
          <cell r="C238" t="str">
            <v>Биокимё</v>
          </cell>
        </row>
        <row r="239">
          <cell r="A239" t="str">
            <v>0004749</v>
          </cell>
          <cell r="B239" t="str">
            <v>2588</v>
          </cell>
          <cell r="C239" t="str">
            <v>Тошкент шахар дори-дармон</v>
          </cell>
        </row>
        <row r="240">
          <cell r="A240" t="str">
            <v>0004751</v>
          </cell>
          <cell r="B240" t="str">
            <v>2590</v>
          </cell>
          <cell r="C240" t="str">
            <v>Муборак нефтгаз монтаж</v>
          </cell>
        </row>
        <row r="241">
          <cell r="A241" t="str">
            <v>0004759</v>
          </cell>
          <cell r="B241" t="str">
            <v>2598</v>
          </cell>
          <cell r="C241" t="str">
            <v>Дойче Кабел АГ Ташкент</v>
          </cell>
        </row>
        <row r="242">
          <cell r="A242" t="str">
            <v>0004766</v>
          </cell>
          <cell r="B242" t="str">
            <v>2605</v>
          </cell>
          <cell r="C242" t="str">
            <v>Газавтоматика</v>
          </cell>
        </row>
        <row r="243">
          <cell r="A243" t="str">
            <v>0004767</v>
          </cell>
          <cell r="B243" t="str">
            <v>2606</v>
          </cell>
          <cell r="C243" t="str">
            <v>Учтепа пахта тозалаш</v>
          </cell>
        </row>
        <row r="244">
          <cell r="A244" t="str">
            <v>0004768</v>
          </cell>
          <cell r="B244" t="str">
            <v>2607</v>
          </cell>
          <cell r="C244" t="str">
            <v>Даштобод пахта тозалаш</v>
          </cell>
        </row>
        <row r="245">
          <cell r="A245" t="str">
            <v>0004794</v>
          </cell>
          <cell r="B245" t="str">
            <v>2633</v>
          </cell>
          <cell r="C245" t="str">
            <v>Элликкалъа олтин толаси</v>
          </cell>
        </row>
        <row r="246">
          <cell r="A246" t="str">
            <v>0004804</v>
          </cell>
          <cell r="B246" t="str">
            <v>2643</v>
          </cell>
          <cell r="C246" t="str">
            <v>Камаши дон кабул килиш</v>
          </cell>
        </row>
        <row r="247">
          <cell r="A247" t="str">
            <v>0004807</v>
          </cell>
          <cell r="B247" t="str">
            <v>2646</v>
          </cell>
          <cell r="C247" t="str">
            <v>Октош-дон</v>
          </cell>
        </row>
        <row r="248">
          <cell r="A248" t="str">
            <v>0004810</v>
          </cell>
          <cell r="B248" t="str">
            <v>2649</v>
          </cell>
          <cell r="C248" t="str">
            <v>Камаши пахта тозалаш</v>
          </cell>
        </row>
        <row r="249">
          <cell r="A249" t="str">
            <v>0004817</v>
          </cell>
          <cell r="B249" t="str">
            <v>2656</v>
          </cell>
          <cell r="C249" t="str">
            <v>Музработ пахта</v>
          </cell>
        </row>
        <row r="250">
          <cell r="A250" t="str">
            <v>0004823</v>
          </cell>
          <cell r="B250" t="str">
            <v>2662</v>
          </cell>
          <cell r="C250" t="str">
            <v>Фаргона ёг-мой</v>
          </cell>
        </row>
        <row r="251">
          <cell r="A251" t="str">
            <v>0004824</v>
          </cell>
          <cell r="B251" t="str">
            <v>2663</v>
          </cell>
          <cell r="C251" t="str">
            <v>Тошкурилиштранс</v>
          </cell>
        </row>
        <row r="252">
          <cell r="A252" t="str">
            <v>0004826</v>
          </cell>
          <cell r="B252" t="str">
            <v>2665</v>
          </cell>
          <cell r="C252" t="str">
            <v>Узун пахта тозалаш</v>
          </cell>
        </row>
        <row r="253">
          <cell r="A253" t="str">
            <v>0004831</v>
          </cell>
          <cell r="B253" t="str">
            <v>2670</v>
          </cell>
          <cell r="C253" t="str">
            <v>Коракул дон махсулотлари</v>
          </cell>
        </row>
        <row r="254">
          <cell r="A254" t="str">
            <v>0004833</v>
          </cell>
          <cell r="B254" t="str">
            <v>2672</v>
          </cell>
          <cell r="C254" t="str">
            <v>Учкургон-ёг</v>
          </cell>
        </row>
        <row r="255">
          <cell r="A255" t="str">
            <v>0004844</v>
          </cell>
          <cell r="B255" t="str">
            <v>2683</v>
          </cell>
          <cell r="C255" t="str">
            <v>Учкургон дон махсулотлари</v>
          </cell>
        </row>
        <row r="256">
          <cell r="A256" t="str">
            <v>0004857</v>
          </cell>
          <cell r="B256" t="str">
            <v>2696</v>
          </cell>
          <cell r="C256" t="str">
            <v>Альфа груп</v>
          </cell>
        </row>
        <row r="257">
          <cell r="A257" t="str">
            <v>0004859</v>
          </cell>
          <cell r="B257" t="str">
            <v>2698</v>
          </cell>
          <cell r="C257" t="str">
            <v>Тошкент дон махсулотлари</v>
          </cell>
        </row>
        <row r="258">
          <cell r="A258" t="str">
            <v>0004869</v>
          </cell>
          <cell r="B258" t="str">
            <v>2708</v>
          </cell>
          <cell r="C258" t="str">
            <v>Жиззах марказий дехкон бозори</v>
          </cell>
        </row>
        <row r="259">
          <cell r="A259" t="str">
            <v>0004919</v>
          </cell>
          <cell r="B259" t="str">
            <v>2758</v>
          </cell>
          <cell r="C259" t="str">
            <v>Жума элеватори</v>
          </cell>
        </row>
        <row r="260">
          <cell r="A260" t="str">
            <v>0004928</v>
          </cell>
          <cell r="B260" t="str">
            <v>2767</v>
          </cell>
          <cell r="C260" t="str">
            <v>Узнефтгаз информатика</v>
          </cell>
        </row>
        <row r="261">
          <cell r="A261" t="str">
            <v>0004955</v>
          </cell>
          <cell r="B261" t="str">
            <v>2794</v>
          </cell>
          <cell r="C261" t="str">
            <v>Шовот дон махсулотлари</v>
          </cell>
        </row>
        <row r="262">
          <cell r="A262" t="str">
            <v>0004956</v>
          </cell>
          <cell r="B262" t="str">
            <v>2795</v>
          </cell>
          <cell r="C262" t="str">
            <v>Хонка дон махсулотлари</v>
          </cell>
        </row>
        <row r="263">
          <cell r="A263" t="str">
            <v>0004957</v>
          </cell>
          <cell r="B263" t="str">
            <v>2796</v>
          </cell>
          <cell r="C263" t="str">
            <v>Янгиарик пахта тозалаш</v>
          </cell>
        </row>
        <row r="264">
          <cell r="A264" t="str">
            <v>0004960</v>
          </cell>
          <cell r="B264" t="str">
            <v>2799</v>
          </cell>
          <cell r="C264" t="str">
            <v>Юггазстрой</v>
          </cell>
        </row>
        <row r="265">
          <cell r="A265" t="str">
            <v>0004964</v>
          </cell>
          <cell r="B265" t="str">
            <v>2803</v>
          </cell>
          <cell r="C265" t="str">
            <v>Норинтекс</v>
          </cell>
        </row>
        <row r="266">
          <cell r="A266" t="str">
            <v>0004970</v>
          </cell>
          <cell r="B266" t="str">
            <v>2809</v>
          </cell>
          <cell r="C266" t="str">
            <v>Тошкент вино комбинати</v>
          </cell>
        </row>
        <row r="267">
          <cell r="A267" t="str">
            <v>0004979</v>
          </cell>
          <cell r="B267" t="str">
            <v>2818</v>
          </cell>
          <cell r="C267" t="str">
            <v>Гиждувон пахта тозалаш</v>
          </cell>
        </row>
        <row r="268">
          <cell r="A268" t="str">
            <v>0004981</v>
          </cell>
          <cell r="B268" t="str">
            <v>2820</v>
          </cell>
          <cell r="C268" t="str">
            <v>Богот-дон</v>
          </cell>
        </row>
        <row r="269">
          <cell r="A269" t="str">
            <v>0004983</v>
          </cell>
          <cell r="B269" t="str">
            <v>2822</v>
          </cell>
          <cell r="C269" t="str">
            <v>Зирабулок пахта заводи</v>
          </cell>
        </row>
        <row r="270">
          <cell r="A270" t="str">
            <v>0004985</v>
          </cell>
          <cell r="B270" t="str">
            <v>2824</v>
          </cell>
          <cell r="C270" t="str">
            <v>Бахт пахта тозалаш</v>
          </cell>
        </row>
        <row r="271">
          <cell r="A271" t="str">
            <v>0004987</v>
          </cell>
          <cell r="B271" t="str">
            <v>2826</v>
          </cell>
          <cell r="C271" t="str">
            <v>Хонка пахта тозалаш</v>
          </cell>
        </row>
        <row r="272">
          <cell r="A272" t="str">
            <v>0004989</v>
          </cell>
          <cell r="B272" t="str">
            <v>2828</v>
          </cell>
          <cell r="C272" t="str">
            <v>Шовот пахта тозалаш</v>
          </cell>
        </row>
        <row r="273">
          <cell r="A273" t="str">
            <v>0004992</v>
          </cell>
          <cell r="B273" t="str">
            <v>2831</v>
          </cell>
          <cell r="C273" t="str">
            <v>Хазорасп пахта тозалаш</v>
          </cell>
        </row>
        <row r="274">
          <cell r="A274" t="str">
            <v>0004994</v>
          </cell>
          <cell r="B274" t="str">
            <v>2833</v>
          </cell>
          <cell r="C274" t="str">
            <v>Кушкупир пахта тозалаш</v>
          </cell>
        </row>
        <row r="275">
          <cell r="A275" t="str">
            <v>0005003</v>
          </cell>
          <cell r="B275" t="str">
            <v>2842</v>
          </cell>
          <cell r="C275" t="str">
            <v>Узбекистон пахта тозалаш заводи</v>
          </cell>
        </row>
        <row r="276">
          <cell r="A276" t="str">
            <v>0005006</v>
          </cell>
          <cell r="B276" t="str">
            <v>2845</v>
          </cell>
          <cell r="C276" t="str">
            <v>Бекободцемент</v>
          </cell>
        </row>
        <row r="277">
          <cell r="A277" t="str">
            <v>0005007</v>
          </cell>
          <cell r="B277" t="str">
            <v>2846</v>
          </cell>
          <cell r="C277" t="str">
            <v>2-Тажриба синов-механика заводи</v>
          </cell>
        </row>
        <row r="278">
          <cell r="A278" t="str">
            <v>0005009</v>
          </cell>
          <cell r="B278" t="str">
            <v>2848</v>
          </cell>
          <cell r="C278" t="str">
            <v>Мебел</v>
          </cell>
        </row>
        <row r="279">
          <cell r="A279" t="str">
            <v>0005010</v>
          </cell>
          <cell r="B279" t="str">
            <v>2849</v>
          </cell>
          <cell r="C279" t="str">
            <v>Сергели-Автотехсервис</v>
          </cell>
        </row>
        <row r="280">
          <cell r="A280" t="str">
            <v>0005018</v>
          </cell>
          <cell r="B280" t="str">
            <v>2857</v>
          </cell>
          <cell r="C280" t="str">
            <v>Нефт таъминот</v>
          </cell>
        </row>
        <row r="281">
          <cell r="A281" t="str">
            <v>0005022</v>
          </cell>
          <cell r="B281" t="str">
            <v>2861</v>
          </cell>
          <cell r="C281" t="str">
            <v>Чирчик трансформатор заводи</v>
          </cell>
        </row>
        <row r="282">
          <cell r="A282" t="str">
            <v>0005023</v>
          </cell>
          <cell r="B282" t="str">
            <v>2862</v>
          </cell>
          <cell r="C282" t="str">
            <v>Узогирсаноатлойиха институти</v>
          </cell>
        </row>
        <row r="283">
          <cell r="A283" t="str">
            <v>0005027</v>
          </cell>
          <cell r="B283" t="str">
            <v>2866</v>
          </cell>
          <cell r="C283" t="str">
            <v>Капитал сугурта</v>
          </cell>
        </row>
        <row r="284">
          <cell r="A284" t="str">
            <v>0005031</v>
          </cell>
          <cell r="B284" t="str">
            <v>2870</v>
          </cell>
          <cell r="C284" t="str">
            <v>Гурлан пахта тозалаш</v>
          </cell>
        </row>
        <row r="285">
          <cell r="A285" t="str">
            <v>0005035</v>
          </cell>
          <cell r="B285" t="str">
            <v>2874</v>
          </cell>
          <cell r="C285" t="str">
            <v>Кизилтепа ун заводи</v>
          </cell>
        </row>
        <row r="286">
          <cell r="A286" t="str">
            <v>0005038</v>
          </cell>
          <cell r="B286" t="str">
            <v>2877</v>
          </cell>
          <cell r="C286" t="str">
            <v>Учкургон пахта тозалаш</v>
          </cell>
        </row>
        <row r="287">
          <cell r="A287" t="str">
            <v>0005042</v>
          </cell>
          <cell r="B287" t="str">
            <v>2881</v>
          </cell>
          <cell r="C287" t="str">
            <v>Митан пахта заводи</v>
          </cell>
        </row>
        <row r="288">
          <cell r="A288" t="str">
            <v>0005046</v>
          </cell>
          <cell r="B288" t="str">
            <v>2885</v>
          </cell>
          <cell r="C288" t="str">
            <v>Дустлик пахта тозалаш</v>
          </cell>
        </row>
        <row r="289">
          <cell r="A289" t="str">
            <v>0005048</v>
          </cell>
          <cell r="B289" t="str">
            <v>2887</v>
          </cell>
          <cell r="C289" t="str">
            <v>Пахтакор пахта тозалаш</v>
          </cell>
        </row>
        <row r="290">
          <cell r="A290" t="str">
            <v>0005050</v>
          </cell>
          <cell r="B290" t="str">
            <v>2889</v>
          </cell>
          <cell r="C290" t="str">
            <v>Зафаробод пахта тозалаш</v>
          </cell>
        </row>
        <row r="291">
          <cell r="A291" t="str">
            <v>0005061</v>
          </cell>
          <cell r="B291" t="str">
            <v>2900</v>
          </cell>
          <cell r="C291" t="str">
            <v>Кизилкумцемент</v>
          </cell>
        </row>
        <row r="292">
          <cell r="A292" t="str">
            <v>0005066</v>
          </cell>
          <cell r="B292" t="str">
            <v>2905</v>
          </cell>
          <cell r="C292" t="str">
            <v>Сурхондарё дон махсулотлари</v>
          </cell>
        </row>
        <row r="293">
          <cell r="A293" t="str">
            <v>0005077</v>
          </cell>
          <cell r="B293" t="str">
            <v>2914</v>
          </cell>
          <cell r="C293" t="str">
            <v>Подъемник</v>
          </cell>
        </row>
        <row r="294">
          <cell r="A294" t="str">
            <v>0005079</v>
          </cell>
          <cell r="B294" t="str">
            <v>2916</v>
          </cell>
          <cell r="C294" t="str">
            <v>Узэлектротерм</v>
          </cell>
        </row>
        <row r="295">
          <cell r="A295" t="str">
            <v>0005096</v>
          </cell>
          <cell r="B295" t="str">
            <v>2932</v>
          </cell>
          <cell r="C295" t="str">
            <v>Делта-курма</v>
          </cell>
        </row>
        <row r="296">
          <cell r="A296" t="str">
            <v>0005101</v>
          </cell>
          <cell r="B296" t="str">
            <v>2937</v>
          </cell>
          <cell r="C296" t="str">
            <v>Янгибозор пахта тозалаш</v>
          </cell>
        </row>
        <row r="297">
          <cell r="A297" t="str">
            <v>0005109</v>
          </cell>
          <cell r="B297" t="str">
            <v>2945</v>
          </cell>
          <cell r="C297" t="str">
            <v>Марказлашган Республика таъминот базаси</v>
          </cell>
        </row>
        <row r="298">
          <cell r="A298" t="str">
            <v>0005132</v>
          </cell>
          <cell r="B298" t="str">
            <v>2968</v>
          </cell>
          <cell r="C298" t="str">
            <v>Бухоро газ саноат курилиш</v>
          </cell>
        </row>
        <row r="299">
          <cell r="A299" t="str">
            <v>0005141</v>
          </cell>
          <cell r="B299" t="str">
            <v>2977</v>
          </cell>
          <cell r="C299" t="str">
            <v>Наманганмаш</v>
          </cell>
        </row>
        <row r="300">
          <cell r="A300" t="str">
            <v>0005156</v>
          </cell>
          <cell r="B300" t="str">
            <v>2992</v>
          </cell>
          <cell r="C300" t="str">
            <v>Симург</v>
          </cell>
        </row>
        <row r="301">
          <cell r="A301" t="str">
            <v>0005158</v>
          </cell>
          <cell r="B301" t="str">
            <v>5410</v>
          </cell>
          <cell r="C301" t="str">
            <v>Уздонмахсулот</v>
          </cell>
        </row>
        <row r="302">
          <cell r="A302" t="str">
            <v>0005163</v>
          </cell>
          <cell r="B302" t="str">
            <v>2998</v>
          </cell>
          <cell r="C302" t="str">
            <v>Шофиркон пахта тозалаш</v>
          </cell>
        </row>
        <row r="303">
          <cell r="A303" t="str">
            <v>0005166</v>
          </cell>
          <cell r="B303" t="str">
            <v>3000</v>
          </cell>
          <cell r="C303" t="str">
            <v>Когон олтин тола</v>
          </cell>
        </row>
        <row r="304">
          <cell r="A304" t="str">
            <v>0005188</v>
          </cell>
          <cell r="B304" t="str">
            <v>3022</v>
          </cell>
          <cell r="C304" t="str">
            <v>Когон дон махсулотлари</v>
          </cell>
        </row>
        <row r="305">
          <cell r="A305" t="str">
            <v>0005202</v>
          </cell>
          <cell r="B305" t="str">
            <v>3036</v>
          </cell>
          <cell r="C305" t="str">
            <v>Косон ёг-экстракция</v>
          </cell>
        </row>
        <row r="306">
          <cell r="A306" t="str">
            <v>0005205</v>
          </cell>
          <cell r="B306" t="str">
            <v>3039</v>
          </cell>
          <cell r="C306" t="str">
            <v>Амударё пахта тозалаш</v>
          </cell>
        </row>
        <row r="307">
          <cell r="A307" t="str">
            <v>0005208</v>
          </cell>
          <cell r="B307" t="str">
            <v>3042</v>
          </cell>
          <cell r="C307" t="str">
            <v>Шеробод пахта</v>
          </cell>
        </row>
        <row r="308">
          <cell r="A308" t="str">
            <v>0005221</v>
          </cell>
          <cell r="B308" t="str">
            <v>3055</v>
          </cell>
          <cell r="C308" t="str">
            <v>Асака ёг</v>
          </cell>
        </row>
        <row r="309">
          <cell r="A309" t="str">
            <v>0005222</v>
          </cell>
          <cell r="B309" t="str">
            <v>3056</v>
          </cell>
          <cell r="C309" t="str">
            <v>Турон</v>
          </cell>
        </row>
        <row r="310">
          <cell r="A310" t="str">
            <v>0005247</v>
          </cell>
          <cell r="B310" t="str">
            <v>3081</v>
          </cell>
          <cell r="C310" t="str">
            <v>Богот пахта тозалаш</v>
          </cell>
        </row>
        <row r="311">
          <cell r="A311" t="str">
            <v>0005264</v>
          </cell>
          <cell r="B311" t="str">
            <v>3098</v>
          </cell>
          <cell r="C311" t="str">
            <v>Бухоро нефтгаз автонакл</v>
          </cell>
        </row>
        <row r="312">
          <cell r="A312" t="str">
            <v>0005281</v>
          </cell>
          <cell r="B312" t="str">
            <v>3115</v>
          </cell>
          <cell r="C312" t="str">
            <v>Бухоро пахта</v>
          </cell>
        </row>
        <row r="313">
          <cell r="A313" t="str">
            <v>0005324</v>
          </cell>
          <cell r="B313" t="str">
            <v>3157</v>
          </cell>
          <cell r="C313" t="str">
            <v>Гидропроект</v>
          </cell>
        </row>
        <row r="314">
          <cell r="A314" t="str">
            <v>0005328</v>
          </cell>
          <cell r="B314" t="str">
            <v>3161</v>
          </cell>
          <cell r="C314" t="str">
            <v>Ангор пахта</v>
          </cell>
        </row>
        <row r="315">
          <cell r="A315" t="str">
            <v>0005331</v>
          </cell>
          <cell r="B315" t="str">
            <v>3164</v>
          </cell>
          <cell r="C315" t="str">
            <v>Зиёвуддин толаси</v>
          </cell>
        </row>
        <row r="316">
          <cell r="A316" t="str">
            <v>0005335</v>
          </cell>
          <cell r="B316" t="str">
            <v>3168</v>
          </cell>
          <cell r="C316" t="str">
            <v>Каттакургон пахта заводи</v>
          </cell>
        </row>
        <row r="317">
          <cell r="A317" t="str">
            <v>0005338</v>
          </cell>
          <cell r="B317" t="str">
            <v>3171</v>
          </cell>
          <cell r="C317" t="str">
            <v>Челак пахта тозалаш заводи</v>
          </cell>
        </row>
        <row r="318">
          <cell r="A318" t="str">
            <v>0005339</v>
          </cell>
          <cell r="B318" t="str">
            <v>3172</v>
          </cell>
          <cell r="C318" t="str">
            <v>Сардоба пахта тозалаш</v>
          </cell>
        </row>
        <row r="319">
          <cell r="A319" t="str">
            <v>0005358</v>
          </cell>
          <cell r="B319" t="str">
            <v>3191</v>
          </cell>
          <cell r="C319" t="str">
            <v>Аланга</v>
          </cell>
        </row>
        <row r="320">
          <cell r="A320" t="str">
            <v>0005366</v>
          </cell>
          <cell r="B320" t="str">
            <v>3199</v>
          </cell>
          <cell r="C320" t="str">
            <v>Асака дон махсулотлари</v>
          </cell>
        </row>
        <row r="321">
          <cell r="A321" t="str">
            <v>0005381</v>
          </cell>
          <cell r="B321" t="str">
            <v>3214</v>
          </cell>
          <cell r="C321" t="str">
            <v>Кашкадарё автотеххизмат</v>
          </cell>
        </row>
        <row r="322">
          <cell r="A322" t="str">
            <v>0005388</v>
          </cell>
          <cell r="B322" t="str">
            <v>3221</v>
          </cell>
          <cell r="C322" t="str">
            <v>Самарканд дон махсулотлари</v>
          </cell>
        </row>
        <row r="323">
          <cell r="A323" t="str">
            <v>0005423</v>
          </cell>
          <cell r="B323" t="str">
            <v>3256</v>
          </cell>
          <cell r="C323" t="str">
            <v>Муборак нефтгаз транс</v>
          </cell>
        </row>
        <row r="324">
          <cell r="A324" t="str">
            <v>0005424</v>
          </cell>
          <cell r="B324" t="str">
            <v>3257</v>
          </cell>
          <cell r="C324" t="str">
            <v>Кашкадарё нефт-газ курилиш ва таъмирлаш</v>
          </cell>
        </row>
        <row r="325">
          <cell r="A325" t="str">
            <v>0005427</v>
          </cell>
          <cell r="B325" t="str">
            <v>3260</v>
          </cell>
          <cell r="C325" t="str">
            <v>Наманган-автотеххизмат</v>
          </cell>
        </row>
        <row r="326">
          <cell r="A326" t="str">
            <v>0005429</v>
          </cell>
          <cell r="B326" t="str">
            <v>3262</v>
          </cell>
          <cell r="C326" t="str">
            <v>Наманганвино</v>
          </cell>
        </row>
        <row r="327">
          <cell r="A327" t="str">
            <v>0005434</v>
          </cell>
          <cell r="B327" t="str">
            <v>3267</v>
          </cell>
          <cell r="C327" t="str">
            <v>Навои автотеххизмат</v>
          </cell>
        </row>
        <row r="328">
          <cell r="A328" t="str">
            <v>0005435</v>
          </cell>
          <cell r="B328" t="str">
            <v>3268</v>
          </cell>
          <cell r="C328" t="str">
            <v>Тошкент универмаги</v>
          </cell>
        </row>
        <row r="329">
          <cell r="A329" t="str">
            <v>0005440</v>
          </cell>
          <cell r="B329" t="str">
            <v>3273</v>
          </cell>
          <cell r="C329" t="str">
            <v>Узпаравтотранс</v>
          </cell>
        </row>
        <row r="330">
          <cell r="A330" t="str">
            <v>0005441</v>
          </cell>
          <cell r="B330" t="str">
            <v>3274</v>
          </cell>
          <cell r="C330" t="str">
            <v>Бухоро таьмирлаш механика заводи</v>
          </cell>
        </row>
        <row r="331">
          <cell r="A331" t="str">
            <v>0005447</v>
          </cell>
          <cell r="B331" t="str">
            <v>3278</v>
          </cell>
          <cell r="C331" t="str">
            <v>Еростигаз</v>
          </cell>
        </row>
        <row r="332">
          <cell r="A332" t="str">
            <v>0005483</v>
          </cell>
          <cell r="B332" t="str">
            <v>3314</v>
          </cell>
          <cell r="C332" t="str">
            <v>Андижон дон махсулот</v>
          </cell>
        </row>
        <row r="333">
          <cell r="A333" t="str">
            <v>0005491</v>
          </cell>
          <cell r="B333" t="str">
            <v>3322</v>
          </cell>
          <cell r="C333" t="str">
            <v>Зарбдор элеватори</v>
          </cell>
        </row>
        <row r="334">
          <cell r="A334" t="str">
            <v>0005493</v>
          </cell>
          <cell r="B334" t="str">
            <v>3324</v>
          </cell>
          <cell r="C334" t="str">
            <v>Дустлик дон махсулотлари</v>
          </cell>
        </row>
        <row r="335">
          <cell r="A335" t="str">
            <v>0005506</v>
          </cell>
          <cell r="B335" t="str">
            <v>3337</v>
          </cell>
          <cell r="C335" t="str">
            <v>Реле ва автоматика</v>
          </cell>
        </row>
        <row r="336">
          <cell r="A336" t="str">
            <v>0005513</v>
          </cell>
          <cell r="B336" t="str">
            <v>3344</v>
          </cell>
          <cell r="C336" t="str">
            <v>Электр тармок курилиш</v>
          </cell>
        </row>
        <row r="337">
          <cell r="A337" t="str">
            <v>0005517</v>
          </cell>
          <cell r="B337" t="str">
            <v>3348</v>
          </cell>
          <cell r="C337" t="str">
            <v>Трастбанк</v>
          </cell>
        </row>
        <row r="338">
          <cell r="A338" t="str">
            <v>0005519</v>
          </cell>
          <cell r="B338" t="str">
            <v>3350</v>
          </cell>
          <cell r="C338" t="str">
            <v>Халкабад мамиги</v>
          </cell>
        </row>
        <row r="339">
          <cell r="A339" t="str">
            <v>0005520</v>
          </cell>
          <cell r="B339" t="str">
            <v>3351</v>
          </cell>
          <cell r="C339" t="str">
            <v>Каракалпак автотеххизмет</v>
          </cell>
        </row>
        <row r="340">
          <cell r="A340" t="str">
            <v>0005522</v>
          </cell>
          <cell r="B340" t="str">
            <v>3353</v>
          </cell>
          <cell r="C340" t="str">
            <v>Беруни пахта тозалаш заводи</v>
          </cell>
        </row>
        <row r="341">
          <cell r="A341" t="str">
            <v>0005534</v>
          </cell>
          <cell r="B341" t="str">
            <v>3365</v>
          </cell>
          <cell r="C341" t="str">
            <v>Сурхондарё автотеххизмат</v>
          </cell>
        </row>
        <row r="342">
          <cell r="A342" t="str">
            <v>0005576</v>
          </cell>
          <cell r="B342" t="str">
            <v>3400</v>
          </cell>
          <cell r="C342" t="str">
            <v>Пахтаобод пахта тозалаш</v>
          </cell>
        </row>
        <row r="343">
          <cell r="A343" t="str">
            <v>0005577</v>
          </cell>
          <cell r="B343" t="str">
            <v>3401</v>
          </cell>
          <cell r="C343" t="str">
            <v>Сирдарё вино</v>
          </cell>
        </row>
        <row r="344">
          <cell r="A344" t="str">
            <v>0005598</v>
          </cell>
          <cell r="B344" t="str">
            <v>3421</v>
          </cell>
          <cell r="C344" t="str">
            <v>Ок олтин дон махсулотлари</v>
          </cell>
        </row>
        <row r="345">
          <cell r="A345" t="str">
            <v>0005602</v>
          </cell>
          <cell r="B345" t="str">
            <v>3425</v>
          </cell>
          <cell r="C345" t="str">
            <v>Жомбой дон махсулотлари</v>
          </cell>
        </row>
        <row r="346">
          <cell r="A346" t="str">
            <v>0005621</v>
          </cell>
          <cell r="B346" t="str">
            <v>3444</v>
          </cell>
          <cell r="C346" t="str">
            <v>Турткул ок олтини</v>
          </cell>
        </row>
        <row r="347">
          <cell r="A347" t="str">
            <v>0005645</v>
          </cell>
          <cell r="B347" t="str">
            <v>3468</v>
          </cell>
          <cell r="C347" t="str">
            <v>Интер-Транс-Сервис</v>
          </cell>
        </row>
        <row r="348">
          <cell r="A348" t="str">
            <v>0005650</v>
          </cell>
          <cell r="B348" t="str">
            <v>3473</v>
          </cell>
          <cell r="C348" t="str">
            <v>Кашкадарё технологик транспорт</v>
          </cell>
        </row>
        <row r="349">
          <cell r="A349" t="str">
            <v>0005670</v>
          </cell>
          <cell r="B349" t="str">
            <v>3493</v>
          </cell>
          <cell r="C349" t="str">
            <v>Самарканд автотеххизмат</v>
          </cell>
        </row>
        <row r="350">
          <cell r="A350" t="str">
            <v>0005674</v>
          </cell>
          <cell r="B350" t="str">
            <v>3497</v>
          </cell>
          <cell r="C350" t="str">
            <v>Ховренко номидаги Самарканд вино комбинати</v>
          </cell>
        </row>
        <row r="351">
          <cell r="A351" t="str">
            <v>0005678</v>
          </cell>
          <cell r="B351" t="str">
            <v>3501</v>
          </cell>
          <cell r="C351" t="str">
            <v>Богот автохизмат</v>
          </cell>
        </row>
        <row r="352">
          <cell r="A352" t="str">
            <v>0005690</v>
          </cell>
          <cell r="B352" t="str">
            <v>3513</v>
          </cell>
          <cell r="C352" t="str">
            <v>Автокомпонент</v>
          </cell>
        </row>
        <row r="353">
          <cell r="A353" t="str">
            <v>0005700</v>
          </cell>
          <cell r="B353" t="str">
            <v>3523</v>
          </cell>
          <cell r="C353" t="str">
            <v>Махсус электр тармок курилиш</v>
          </cell>
        </row>
        <row r="354">
          <cell r="A354" t="str">
            <v>0005711</v>
          </cell>
          <cell r="B354" t="str">
            <v>3534</v>
          </cell>
          <cell r="C354" t="str">
            <v>Узкабель</v>
          </cell>
        </row>
        <row r="355">
          <cell r="A355" t="str">
            <v>0005725</v>
          </cell>
          <cell r="B355" t="str">
            <v>3547</v>
          </cell>
          <cell r="C355" t="str">
            <v>Галла-Алтег</v>
          </cell>
        </row>
        <row r="356">
          <cell r="A356" t="str">
            <v>0005733</v>
          </cell>
          <cell r="B356" t="str">
            <v>3553</v>
          </cell>
          <cell r="C356" t="str">
            <v>Турон банк</v>
          </cell>
        </row>
        <row r="357">
          <cell r="A357" t="str">
            <v>0005734</v>
          </cell>
          <cell r="B357" t="str">
            <v>3554</v>
          </cell>
          <cell r="C357" t="str">
            <v>Мадад</v>
          </cell>
        </row>
        <row r="358">
          <cell r="A358" t="str">
            <v>0005746</v>
          </cell>
          <cell r="B358" t="str">
            <v>3563</v>
          </cell>
          <cell r="C358" t="str">
            <v>Накл газ махсус курилиш</v>
          </cell>
        </row>
        <row r="359">
          <cell r="A359" t="str">
            <v>0005765</v>
          </cell>
          <cell r="B359" t="str">
            <v>3582</v>
          </cell>
          <cell r="C359" t="str">
            <v>Узпаркурилиш</v>
          </cell>
        </row>
        <row r="360">
          <cell r="A360" t="str">
            <v>0005766</v>
          </cell>
          <cell r="B360" t="str">
            <v>3583</v>
          </cell>
          <cell r="C360" t="str">
            <v>Нефтгазтадкикот</v>
          </cell>
        </row>
        <row r="361">
          <cell r="A361" t="str">
            <v>0005785</v>
          </cell>
          <cell r="B361" t="str">
            <v>3602</v>
          </cell>
          <cell r="C361" t="str">
            <v>Хужаобод технологик транспорт бошкармаси</v>
          </cell>
        </row>
        <row r="362">
          <cell r="A362" t="str">
            <v>0005786</v>
          </cell>
          <cell r="B362" t="str">
            <v>3603</v>
          </cell>
          <cell r="C362" t="str">
            <v>Андижон ёг-мой</v>
          </cell>
        </row>
        <row r="363">
          <cell r="A363" t="str">
            <v>0005788</v>
          </cell>
          <cell r="B363" t="str">
            <v>3605</v>
          </cell>
          <cell r="C363" t="str">
            <v>Шахрихон-Лада</v>
          </cell>
        </row>
        <row r="364">
          <cell r="A364" t="str">
            <v>0005794</v>
          </cell>
          <cell r="B364" t="str">
            <v>3611</v>
          </cell>
          <cell r="C364" t="str">
            <v>Самарканд бургу асбоби</v>
          </cell>
        </row>
        <row r="365">
          <cell r="A365" t="str">
            <v>0005820</v>
          </cell>
          <cell r="B365" t="str">
            <v>3626</v>
          </cell>
          <cell r="C365" t="str">
            <v>Автотеххизмат Тошкент худудий компанияси</v>
          </cell>
        </row>
        <row r="366">
          <cell r="A366" t="str">
            <v>0005822</v>
          </cell>
          <cell r="B366" t="str">
            <v>3627</v>
          </cell>
          <cell r="C366" t="str">
            <v>Узбекнефтгаз</v>
          </cell>
        </row>
        <row r="367">
          <cell r="A367" t="str">
            <v>0005831</v>
          </cell>
          <cell r="B367" t="str">
            <v>3634</v>
          </cell>
          <cell r="C367" t="str">
            <v>Узавтотеххизмат акциядорлик бирлашмаси</v>
          </cell>
        </row>
        <row r="368">
          <cell r="A368" t="str">
            <v>0005838</v>
          </cell>
          <cell r="B368" t="str">
            <v>3639</v>
          </cell>
          <cell r="C368" t="str">
            <v>Далварзин пахта тозалаш заводи</v>
          </cell>
        </row>
        <row r="369">
          <cell r="A369" t="str">
            <v>0005850</v>
          </cell>
          <cell r="B369" t="str">
            <v>3647</v>
          </cell>
          <cell r="C369" t="str">
            <v>Янги бозор дехкон бозори</v>
          </cell>
        </row>
        <row r="370">
          <cell r="A370" t="str">
            <v>0005882</v>
          </cell>
          <cell r="B370" t="str">
            <v>3673</v>
          </cell>
          <cell r="C370" t="str">
            <v>Ташгипрогор</v>
          </cell>
        </row>
        <row r="371">
          <cell r="A371" t="str">
            <v>0005909</v>
          </cell>
          <cell r="B371" t="str">
            <v>3696</v>
          </cell>
          <cell r="C371" t="str">
            <v>Андижон автотеххизмат</v>
          </cell>
        </row>
        <row r="372">
          <cell r="A372" t="str">
            <v>0005910</v>
          </cell>
          <cell r="B372" t="str">
            <v>3697</v>
          </cell>
          <cell r="C372" t="str">
            <v>Бухоро автотеххизмат</v>
          </cell>
        </row>
        <row r="373">
          <cell r="A373" t="str">
            <v>0005924</v>
          </cell>
          <cell r="B373" t="str">
            <v>3710</v>
          </cell>
          <cell r="C373" t="str">
            <v>Гозгон мармар</v>
          </cell>
        </row>
        <row r="374">
          <cell r="A374" t="str">
            <v>0005931</v>
          </cell>
          <cell r="B374" t="str">
            <v>3716</v>
          </cell>
          <cell r="C374" t="str">
            <v>Урганчкорммаш</v>
          </cell>
        </row>
        <row r="375">
          <cell r="A375" t="str">
            <v>0005938</v>
          </cell>
          <cell r="B375" t="str">
            <v>3722</v>
          </cell>
          <cell r="C375" t="str">
            <v>Фаргона автотеххизмат</v>
          </cell>
        </row>
        <row r="376">
          <cell r="A376" t="str">
            <v>0005942</v>
          </cell>
          <cell r="B376" t="str">
            <v>3726</v>
          </cell>
          <cell r="C376" t="str">
            <v>Махсус энерго газ</v>
          </cell>
        </row>
        <row r="377">
          <cell r="A377" t="str">
            <v>0005945</v>
          </cell>
          <cell r="B377" t="str">
            <v>3729</v>
          </cell>
          <cell r="C377" t="str">
            <v>Хоразм автотеххизмат</v>
          </cell>
        </row>
        <row r="378">
          <cell r="A378" t="str">
            <v>0005972</v>
          </cell>
          <cell r="B378" t="str">
            <v>3750</v>
          </cell>
          <cell r="C378" t="str">
            <v>Олой дехкон бозори</v>
          </cell>
        </row>
        <row r="379">
          <cell r="A379" t="str">
            <v>0005973</v>
          </cell>
          <cell r="B379" t="str">
            <v>3751</v>
          </cell>
          <cell r="C379" t="str">
            <v>Куйлик дехкон бозори</v>
          </cell>
        </row>
        <row r="380">
          <cell r="A380" t="str">
            <v>0005975</v>
          </cell>
          <cell r="B380" t="str">
            <v>3753</v>
          </cell>
          <cell r="C380" t="str">
            <v>Фарход дехкон бозори</v>
          </cell>
        </row>
        <row r="381">
          <cell r="A381" t="str">
            <v>0005976</v>
          </cell>
          <cell r="B381" t="str">
            <v>3754</v>
          </cell>
          <cell r="C381" t="str">
            <v>Сиргали дехкон бозори</v>
          </cell>
        </row>
        <row r="382">
          <cell r="A382" t="str">
            <v>0005977</v>
          </cell>
          <cell r="B382" t="str">
            <v>3755</v>
          </cell>
          <cell r="C382" t="str">
            <v>Паркент универсал савдо комплекси</v>
          </cell>
        </row>
        <row r="383">
          <cell r="A383" t="str">
            <v>0005979</v>
          </cell>
          <cell r="B383" t="str">
            <v>3758</v>
          </cell>
          <cell r="C383" t="str">
            <v>Эски-жува дехкон бозори</v>
          </cell>
        </row>
        <row r="384">
          <cell r="A384" t="str">
            <v>0005982</v>
          </cell>
          <cell r="B384" t="str">
            <v>3761</v>
          </cell>
          <cell r="C384" t="str">
            <v>Савдогар банк</v>
          </cell>
        </row>
        <row r="385">
          <cell r="A385" t="str">
            <v>0005984</v>
          </cell>
          <cell r="B385" t="str">
            <v>3763</v>
          </cell>
          <cell r="C385" t="str">
            <v>Навруз дехкон бозори</v>
          </cell>
        </row>
        <row r="386">
          <cell r="A386" t="str">
            <v>0005995</v>
          </cell>
          <cell r="B386" t="str">
            <v>3774</v>
          </cell>
          <cell r="C386" t="str">
            <v>Кукон шахар дехкон бозори</v>
          </cell>
        </row>
        <row r="387">
          <cell r="A387" t="str">
            <v>0005997</v>
          </cell>
          <cell r="B387" t="str">
            <v>3776</v>
          </cell>
          <cell r="C387" t="str">
            <v>Тошкент вилоят кишлок хужалик кимё</v>
          </cell>
        </row>
        <row r="388">
          <cell r="A388" t="str">
            <v>0006007</v>
          </cell>
          <cell r="B388" t="str">
            <v>3786</v>
          </cell>
          <cell r="C388" t="str">
            <v>Кува тумани дехкон бозори</v>
          </cell>
        </row>
        <row r="389">
          <cell r="A389" t="str">
            <v>0006020</v>
          </cell>
          <cell r="B389" t="str">
            <v>3798</v>
          </cell>
          <cell r="C389" t="str">
            <v>Фаргона шахар марказий дехкон бозори</v>
          </cell>
        </row>
        <row r="390">
          <cell r="A390" t="str">
            <v>0006021</v>
          </cell>
          <cell r="B390" t="str">
            <v>3799</v>
          </cell>
          <cell r="C390" t="str">
            <v>Ромитан ок олтин</v>
          </cell>
        </row>
        <row r="391">
          <cell r="A391" t="str">
            <v>0006058</v>
          </cell>
          <cell r="B391" t="str">
            <v>3836</v>
          </cell>
          <cell r="C391" t="str">
            <v>Гиждувон дехкон бозори</v>
          </cell>
        </row>
        <row r="392">
          <cell r="A392" t="str">
            <v>0006060</v>
          </cell>
          <cell r="B392" t="str">
            <v>3838</v>
          </cell>
          <cell r="C392" t="str">
            <v>Чилонзор буюм савдо комплекси</v>
          </cell>
        </row>
        <row r="393">
          <cell r="A393" t="str">
            <v>0006067</v>
          </cell>
          <cell r="B393" t="str">
            <v>3845</v>
          </cell>
          <cell r="C393" t="str">
            <v>Узпартаъминот</v>
          </cell>
        </row>
        <row r="394">
          <cell r="A394" t="str">
            <v>0006073</v>
          </cell>
          <cell r="B394" t="str">
            <v>3851</v>
          </cell>
          <cell r="C394" t="str">
            <v>Сурхон пармалаш ишлари</v>
          </cell>
        </row>
        <row r="395">
          <cell r="A395" t="str">
            <v>0006101</v>
          </cell>
          <cell r="B395" t="str">
            <v>3877</v>
          </cell>
          <cell r="C395" t="str">
            <v>Карши марказий буюм савдо комплекси</v>
          </cell>
        </row>
        <row r="396">
          <cell r="A396" t="str">
            <v>0006102</v>
          </cell>
          <cell r="B396" t="str">
            <v>3878</v>
          </cell>
          <cell r="C396" t="str">
            <v>Оникс</v>
          </cell>
        </row>
        <row r="397">
          <cell r="A397" t="str">
            <v>0006168</v>
          </cell>
          <cell r="B397" t="str">
            <v>3943</v>
          </cell>
          <cell r="C397" t="str">
            <v>Аския дехкон бозори</v>
          </cell>
        </row>
        <row r="398">
          <cell r="A398" t="str">
            <v>0006186</v>
          </cell>
          <cell r="B398" t="str">
            <v>3959</v>
          </cell>
          <cell r="C398" t="str">
            <v>Наманган чорсу дехкон универсал бозори</v>
          </cell>
        </row>
        <row r="399">
          <cell r="A399" t="str">
            <v>0006276</v>
          </cell>
          <cell r="B399" t="str">
            <v>4045</v>
          </cell>
          <cell r="C399" t="str">
            <v>Нукус дехкон бозори</v>
          </cell>
        </row>
        <row r="400">
          <cell r="A400" t="str">
            <v>0006309</v>
          </cell>
          <cell r="B400" t="str">
            <v>4077</v>
          </cell>
          <cell r="C400" t="str">
            <v>Баликчи</v>
          </cell>
        </row>
        <row r="401">
          <cell r="A401" t="str">
            <v>0006319</v>
          </cell>
          <cell r="B401" t="str">
            <v>4086</v>
          </cell>
          <cell r="C401" t="str">
            <v>Сино</v>
          </cell>
        </row>
        <row r="402">
          <cell r="A402" t="str">
            <v>0006326</v>
          </cell>
          <cell r="B402" t="str">
            <v>4092</v>
          </cell>
          <cell r="C402" t="str">
            <v>Эски шахар буюм савдо комплекси</v>
          </cell>
        </row>
        <row r="403">
          <cell r="A403" t="str">
            <v>0006343</v>
          </cell>
          <cell r="B403" t="str">
            <v>5424</v>
          </cell>
          <cell r="C403" t="str">
            <v>Узавтосаноат</v>
          </cell>
        </row>
        <row r="404">
          <cell r="A404" t="str">
            <v>0006398</v>
          </cell>
          <cell r="B404" t="str">
            <v>4155</v>
          </cell>
          <cell r="C404" t="str">
            <v>Фотон</v>
          </cell>
        </row>
        <row r="405">
          <cell r="A405" t="str">
            <v>0006417</v>
          </cell>
          <cell r="B405" t="str">
            <v>4173</v>
          </cell>
          <cell r="C405" t="str">
            <v>Кукон нефтгаз пармалаш ишлари</v>
          </cell>
        </row>
        <row r="406">
          <cell r="A406" t="str">
            <v>0006467</v>
          </cell>
          <cell r="B406" t="str">
            <v>4213</v>
          </cell>
          <cell r="C406" t="str">
            <v>Республика мулк маркази</v>
          </cell>
        </row>
        <row r="407">
          <cell r="A407" t="str">
            <v>0006470</v>
          </cell>
          <cell r="B407" t="str">
            <v>4214</v>
          </cell>
          <cell r="C407" t="str">
            <v>Узбекистон шампани</v>
          </cell>
        </row>
        <row r="408">
          <cell r="A408" t="str">
            <v>0006477</v>
          </cell>
          <cell r="B408" t="str">
            <v>4221</v>
          </cell>
          <cell r="C408" t="str">
            <v>Тош вилоят автотеххизмат</v>
          </cell>
        </row>
        <row r="409">
          <cell r="A409" t="str">
            <v>0006490</v>
          </cell>
          <cell r="B409" t="str">
            <v>4233</v>
          </cell>
          <cell r="C409" t="str">
            <v>Фойкон</v>
          </cell>
        </row>
        <row r="410">
          <cell r="A410" t="str">
            <v>0006501</v>
          </cell>
          <cell r="B410" t="str">
            <v>4238</v>
          </cell>
          <cell r="C410" t="str">
            <v>1-темир бетон махсулотлари заводи</v>
          </cell>
        </row>
        <row r="411">
          <cell r="A411" t="str">
            <v>0006506</v>
          </cell>
          <cell r="B411" t="str">
            <v>4243</v>
          </cell>
          <cell r="C411" t="str">
            <v>Мехмаш</v>
          </cell>
        </row>
        <row r="412">
          <cell r="A412" t="str">
            <v>0006508</v>
          </cell>
          <cell r="B412" t="str">
            <v>4245</v>
          </cell>
          <cell r="C412" t="str">
            <v>Уйчи пахта тозалаш</v>
          </cell>
        </row>
        <row r="413">
          <cell r="A413" t="str">
            <v>0006516</v>
          </cell>
          <cell r="B413" t="str">
            <v>4254</v>
          </cell>
          <cell r="C413" t="str">
            <v>Уз кишлок электр курилиш</v>
          </cell>
        </row>
        <row r="414">
          <cell r="A414" t="str">
            <v>0006528</v>
          </cell>
          <cell r="B414" t="str">
            <v>4261</v>
          </cell>
          <cell r="C414" t="str">
            <v>Туркистон инвест</v>
          </cell>
        </row>
        <row r="415">
          <cell r="A415" t="str">
            <v>0006532</v>
          </cell>
          <cell r="B415" t="str">
            <v>4265</v>
          </cell>
          <cell r="C415" t="str">
            <v>Нефт ва газ кудукларини синаш</v>
          </cell>
        </row>
        <row r="416">
          <cell r="A416" t="str">
            <v>0006575</v>
          </cell>
          <cell r="B416" t="str">
            <v>4297</v>
          </cell>
          <cell r="C416" t="str">
            <v>Хазорасп универсал савдо комплекси</v>
          </cell>
        </row>
        <row r="417">
          <cell r="A417" t="str">
            <v>0006588</v>
          </cell>
          <cell r="B417" t="str">
            <v>4305</v>
          </cell>
          <cell r="C417" t="str">
            <v>Асакатранснефт</v>
          </cell>
        </row>
        <row r="418">
          <cell r="A418" t="str">
            <v>0006590</v>
          </cell>
          <cell r="B418" t="str">
            <v>5237</v>
          </cell>
          <cell r="C418" t="str">
            <v>Узбекистон каттик котишмалар ва утга чидамли металлар комбинати</v>
          </cell>
        </row>
        <row r="419">
          <cell r="A419" t="str">
            <v>0006591</v>
          </cell>
          <cell r="B419" t="str">
            <v>4306</v>
          </cell>
          <cell r="C419" t="str">
            <v>С.Я. Исломбеков номидаги Узкимёфарм</v>
          </cell>
        </row>
        <row r="420">
          <cell r="A420" t="str">
            <v>0006610</v>
          </cell>
          <cell r="B420" t="str">
            <v>4320</v>
          </cell>
          <cell r="C420" t="str">
            <v>Узбекистон Республика товар-хомашё биржаси</v>
          </cell>
        </row>
        <row r="421">
          <cell r="A421" t="str">
            <v>0006619</v>
          </cell>
          <cell r="B421" t="str">
            <v>4328</v>
          </cell>
          <cell r="C421" t="str">
            <v>Алгоритм</v>
          </cell>
        </row>
        <row r="422">
          <cell r="A422" t="str">
            <v>0006631</v>
          </cell>
          <cell r="B422" t="str">
            <v>4338</v>
          </cell>
          <cell r="C422" t="str">
            <v>Узтрансгаз</v>
          </cell>
        </row>
        <row r="423">
          <cell r="A423" t="str">
            <v>0006650</v>
          </cell>
          <cell r="B423" t="str">
            <v>4350</v>
          </cell>
          <cell r="C423" t="str">
            <v>Хамрох инвест</v>
          </cell>
        </row>
        <row r="424">
          <cell r="A424" t="str">
            <v>0006701</v>
          </cell>
          <cell r="B424" t="str">
            <v>4388</v>
          </cell>
          <cell r="C424" t="str">
            <v>Дон халк ризки</v>
          </cell>
        </row>
        <row r="425">
          <cell r="A425" t="str">
            <v>0006707</v>
          </cell>
          <cell r="B425" t="str">
            <v>5044</v>
          </cell>
          <cell r="C425" t="str">
            <v>Максам-Чирчик</v>
          </cell>
        </row>
        <row r="426">
          <cell r="A426" t="str">
            <v>0006710</v>
          </cell>
          <cell r="B426" t="str">
            <v>4395</v>
          </cell>
          <cell r="C426" t="str">
            <v>Тошкент механика заводи</v>
          </cell>
        </row>
        <row r="427">
          <cell r="A427" t="str">
            <v>0006712</v>
          </cell>
          <cell r="B427" t="str">
            <v>4397</v>
          </cell>
          <cell r="C427" t="str">
            <v>Савдо энерго</v>
          </cell>
        </row>
        <row r="428">
          <cell r="A428" t="str">
            <v>0006740</v>
          </cell>
          <cell r="B428" t="str">
            <v>4414</v>
          </cell>
          <cell r="C428" t="str">
            <v>Силк роад иншуранс</v>
          </cell>
        </row>
        <row r="429">
          <cell r="A429" t="str">
            <v>0006744</v>
          </cell>
          <cell r="B429" t="str">
            <v>4418</v>
          </cell>
          <cell r="C429" t="str">
            <v>Андижон вилоят кишлок хужалик кимё</v>
          </cell>
        </row>
        <row r="430">
          <cell r="A430" t="str">
            <v>0006767</v>
          </cell>
          <cell r="B430" t="str">
            <v>4439</v>
          </cell>
          <cell r="C430" t="str">
            <v>Марвел джуйс Ко.</v>
          </cell>
        </row>
        <row r="431">
          <cell r="A431" t="str">
            <v>0006783</v>
          </cell>
          <cell r="B431" t="str">
            <v>4451</v>
          </cell>
          <cell r="C431" t="str">
            <v>Узагротранс</v>
          </cell>
        </row>
        <row r="432">
          <cell r="A432" t="str">
            <v>0006793</v>
          </cell>
          <cell r="B432" t="str">
            <v>4459</v>
          </cell>
          <cell r="C432" t="str">
            <v>Жахон ихтисослаштирилган аралаш моллари савдо комплекси</v>
          </cell>
        </row>
        <row r="433">
          <cell r="A433" t="str">
            <v>0006809</v>
          </cell>
          <cell r="B433" t="str">
            <v>4476</v>
          </cell>
          <cell r="C433" t="str">
            <v>Алокабанк</v>
          </cell>
        </row>
        <row r="434">
          <cell r="A434" t="str">
            <v>0006816</v>
          </cell>
          <cell r="B434" t="str">
            <v>4480</v>
          </cell>
          <cell r="C434" t="str">
            <v>Мехмост</v>
          </cell>
        </row>
        <row r="435">
          <cell r="A435" t="str">
            <v>0006823</v>
          </cell>
          <cell r="B435" t="str">
            <v>4486</v>
          </cell>
          <cell r="C435" t="str">
            <v>Лочин-Д</v>
          </cell>
        </row>
        <row r="436">
          <cell r="A436" t="str">
            <v>0006833</v>
          </cell>
          <cell r="B436" t="str">
            <v>4493</v>
          </cell>
          <cell r="C436" t="str">
            <v>Уз Тонг Хонг Компани</v>
          </cell>
        </row>
        <row r="437">
          <cell r="A437" t="str">
            <v>0006874</v>
          </cell>
          <cell r="B437" t="str">
            <v>4528</v>
          </cell>
          <cell r="C437" t="str">
            <v>Жиззах пластмасса</v>
          </cell>
        </row>
        <row r="438">
          <cell r="A438" t="str">
            <v>0006878</v>
          </cell>
          <cell r="B438" t="str">
            <v>4532</v>
          </cell>
          <cell r="C438" t="str">
            <v>Алском</v>
          </cell>
        </row>
        <row r="439">
          <cell r="A439" t="str">
            <v>0006882</v>
          </cell>
          <cell r="B439" t="str">
            <v>4536</v>
          </cell>
          <cell r="C439" t="str">
            <v>Агрегат заводи</v>
          </cell>
        </row>
        <row r="440">
          <cell r="A440" t="str">
            <v>0006901</v>
          </cell>
          <cell r="B440" t="str">
            <v>4555</v>
          </cell>
          <cell r="C440" t="str">
            <v>Бухоро нефтгаз пармалаш</v>
          </cell>
        </row>
        <row r="441">
          <cell r="A441" t="str">
            <v>0006903</v>
          </cell>
          <cell r="B441" t="str">
            <v>4557</v>
          </cell>
          <cell r="C441" t="str">
            <v>Узагросугурта</v>
          </cell>
        </row>
        <row r="442">
          <cell r="A442" t="str">
            <v>0096949</v>
          </cell>
          <cell r="B442" t="str">
            <v>4586</v>
          </cell>
          <cell r="C442" t="str">
            <v>Кашкадарё вилояти МТП бирлашмаси</v>
          </cell>
        </row>
        <row r="443">
          <cell r="A443" t="str">
            <v>0096983</v>
          </cell>
          <cell r="B443" t="str">
            <v>4594</v>
          </cell>
          <cell r="C443" t="str">
            <v>Самарканд вилоят МТП бирлашмаси</v>
          </cell>
        </row>
        <row r="444">
          <cell r="A444" t="str">
            <v>0097052</v>
          </cell>
          <cell r="B444" t="str">
            <v>4618</v>
          </cell>
          <cell r="C444" t="str">
            <v>Узбекистон</v>
          </cell>
        </row>
        <row r="445">
          <cell r="A445" t="str">
            <v>0097121</v>
          </cell>
          <cell r="B445" t="str">
            <v>4629</v>
          </cell>
          <cell r="C445" t="str">
            <v>Навои вилояти МТП бирлашмаси</v>
          </cell>
        </row>
        <row r="446">
          <cell r="A446" t="str">
            <v>0097248</v>
          </cell>
          <cell r="B446" t="str">
            <v>4641</v>
          </cell>
          <cell r="C446" t="str">
            <v>Бухоро вилояти МТП бирлашмаси</v>
          </cell>
        </row>
        <row r="447">
          <cell r="A447" t="str">
            <v>0097424</v>
          </cell>
          <cell r="B447" t="str">
            <v>4669</v>
          </cell>
          <cell r="C447" t="str">
            <v>Коракалпогистон Республикаси МТП бирлашмаси</v>
          </cell>
        </row>
        <row r="448">
          <cell r="A448" t="str">
            <v>0098067</v>
          </cell>
          <cell r="B448" t="str">
            <v>4678</v>
          </cell>
          <cell r="C448" t="str">
            <v>Тошкент вилояти МТП бирлашмаси</v>
          </cell>
        </row>
        <row r="449">
          <cell r="A449" t="str">
            <v>0098130</v>
          </cell>
          <cell r="B449" t="str">
            <v>4686</v>
          </cell>
          <cell r="C449" t="str">
            <v>Кора олтин</v>
          </cell>
        </row>
        <row r="450">
          <cell r="A450" t="str">
            <v>0098161</v>
          </cell>
          <cell r="B450" t="str">
            <v>4691</v>
          </cell>
          <cell r="C450" t="str">
            <v>Универсал банк</v>
          </cell>
        </row>
        <row r="451">
          <cell r="A451" t="str">
            <v>0098323</v>
          </cell>
          <cell r="B451" t="str">
            <v>4696</v>
          </cell>
          <cell r="C451" t="str">
            <v>Узбекэнерго</v>
          </cell>
        </row>
        <row r="452">
          <cell r="A452" t="str">
            <v>0098408</v>
          </cell>
          <cell r="B452" t="str">
            <v>4697</v>
          </cell>
          <cell r="C452" t="str">
            <v>Электрогаз</v>
          </cell>
        </row>
        <row r="453">
          <cell r="A453" t="str">
            <v>0098475</v>
          </cell>
          <cell r="B453" t="str">
            <v>4705</v>
          </cell>
          <cell r="C453" t="str">
            <v>Сурхондарё вилояти МТП бирлашмаси</v>
          </cell>
        </row>
        <row r="454">
          <cell r="A454" t="str">
            <v>0098509</v>
          </cell>
          <cell r="B454" t="str">
            <v>4708</v>
          </cell>
          <cell r="C454" t="str">
            <v>Куконспирт</v>
          </cell>
        </row>
        <row r="455">
          <cell r="A455" t="str">
            <v>0098545</v>
          </cell>
          <cell r="B455" t="str">
            <v>4711</v>
          </cell>
          <cell r="C455" t="str">
            <v>Узбектелеком</v>
          </cell>
        </row>
        <row r="456">
          <cell r="A456" t="str">
            <v>0098646</v>
          </cell>
          <cell r="B456" t="str">
            <v>4712</v>
          </cell>
          <cell r="C456" t="str">
            <v>Жиззах вилоят МТП бирлашмаси</v>
          </cell>
        </row>
        <row r="457">
          <cell r="A457" t="str">
            <v>0098705</v>
          </cell>
          <cell r="B457" t="str">
            <v>4716</v>
          </cell>
          <cell r="C457" t="str">
            <v>Коракалпогистон Республикаси кишлок хужалик киме</v>
          </cell>
        </row>
        <row r="458">
          <cell r="A458" t="str">
            <v>0098784</v>
          </cell>
          <cell r="B458" t="str">
            <v>4723</v>
          </cell>
          <cell r="C458" t="str">
            <v>Навои вилоят кишлок хужалик кимё</v>
          </cell>
        </row>
        <row r="459">
          <cell r="A459" t="str">
            <v>0099156</v>
          </cell>
          <cell r="B459" t="str">
            <v>4728</v>
          </cell>
          <cell r="C459" t="str">
            <v>Узкимёсаноат</v>
          </cell>
        </row>
        <row r="460">
          <cell r="A460" t="str">
            <v>0099228</v>
          </cell>
          <cell r="B460" t="str">
            <v>4744</v>
          </cell>
          <cell r="C460" t="str">
            <v>Капитал банк</v>
          </cell>
        </row>
        <row r="461">
          <cell r="A461" t="str">
            <v>0099250</v>
          </cell>
          <cell r="B461" t="str">
            <v>4753</v>
          </cell>
          <cell r="C461" t="str">
            <v>Кашкадарё вилояти кишлок хужалик кимё</v>
          </cell>
        </row>
        <row r="462">
          <cell r="A462" t="str">
            <v>0099313</v>
          </cell>
          <cell r="B462" t="str">
            <v>4760</v>
          </cell>
          <cell r="C462" t="str">
            <v>Шарк нашриёт-матбаа акциядорлик компанияси</v>
          </cell>
        </row>
        <row r="463">
          <cell r="A463" t="str">
            <v>0099346</v>
          </cell>
          <cell r="B463" t="str">
            <v>4765</v>
          </cell>
          <cell r="C463" t="str">
            <v>Андижон биокимё заводи</v>
          </cell>
        </row>
        <row r="464">
          <cell r="A464" t="str">
            <v>0099424</v>
          </cell>
          <cell r="B464" t="str">
            <v>4777</v>
          </cell>
          <cell r="C464" t="str">
            <v>Фаргона вилоят кишлок хужалик кимё</v>
          </cell>
        </row>
        <row r="465">
          <cell r="A465" t="str">
            <v>0099459</v>
          </cell>
          <cell r="B465" t="str">
            <v>5056</v>
          </cell>
          <cell r="C465" t="str">
            <v>Бухоро гушт-сут савдо</v>
          </cell>
        </row>
        <row r="466">
          <cell r="A466" t="str">
            <v>0099497</v>
          </cell>
          <cell r="B466" t="str">
            <v>4786</v>
          </cell>
          <cell r="C466" t="str">
            <v>Энерготаъмир</v>
          </cell>
        </row>
        <row r="467">
          <cell r="A467" t="str">
            <v>0100023</v>
          </cell>
          <cell r="B467" t="str">
            <v>4796</v>
          </cell>
          <cell r="C467" t="str">
            <v>Наманган вилоят кишлок хужалик кимё</v>
          </cell>
        </row>
        <row r="468">
          <cell r="A468" t="str">
            <v>0100056</v>
          </cell>
          <cell r="B468" t="str">
            <v>4803</v>
          </cell>
          <cell r="C468" t="str">
            <v>Кишлокхужаликкиме</v>
          </cell>
        </row>
        <row r="469">
          <cell r="A469" t="str">
            <v>0100085</v>
          </cell>
          <cell r="B469" t="str">
            <v>4809</v>
          </cell>
          <cell r="C469" t="str">
            <v>Сирдарё вилояти кишлок хужалик кимё</v>
          </cell>
        </row>
        <row r="470">
          <cell r="A470" t="str">
            <v>0100173</v>
          </cell>
          <cell r="B470" t="str">
            <v>4819</v>
          </cell>
          <cell r="C470" t="str">
            <v>Сариосиё пахта тозалаш</v>
          </cell>
        </row>
        <row r="471">
          <cell r="A471" t="str">
            <v>0100191</v>
          </cell>
          <cell r="B471" t="str">
            <v>4818</v>
          </cell>
          <cell r="C471" t="str">
            <v>Самарканд вилояти кишлок хужалик кимё</v>
          </cell>
        </row>
        <row r="472">
          <cell r="A472" t="str">
            <v>0100324</v>
          </cell>
          <cell r="B472" t="str">
            <v>4831</v>
          </cell>
          <cell r="C472" t="str">
            <v>Туронэлектромонтаж</v>
          </cell>
        </row>
        <row r="473">
          <cell r="A473" t="str">
            <v>0100485</v>
          </cell>
          <cell r="B473" t="str">
            <v>5051</v>
          </cell>
          <cell r="C473" t="str">
            <v>Навоиазот</v>
          </cell>
        </row>
        <row r="474">
          <cell r="A474" t="str">
            <v>0100546</v>
          </cell>
          <cell r="B474" t="str">
            <v>4842</v>
          </cell>
          <cell r="C474" t="str">
            <v>Жиззах кишлок хужалик кимё</v>
          </cell>
        </row>
        <row r="475">
          <cell r="A475" t="str">
            <v>0100553</v>
          </cell>
          <cell r="B475" t="str">
            <v>4844</v>
          </cell>
          <cell r="C475" t="str">
            <v>Сирдарё иссиклик электр станцияси</v>
          </cell>
        </row>
        <row r="476">
          <cell r="A476" t="str">
            <v>0100613</v>
          </cell>
          <cell r="B476" t="str">
            <v>5288</v>
          </cell>
          <cell r="C476" t="str">
            <v>Навои худудий электр тармоклари корхонаси</v>
          </cell>
        </row>
        <row r="477">
          <cell r="A477" t="str">
            <v>0100639</v>
          </cell>
          <cell r="B477" t="str">
            <v>4849</v>
          </cell>
          <cell r="C477" t="str">
            <v>Шодлик груп</v>
          </cell>
        </row>
        <row r="478">
          <cell r="A478" t="str">
            <v>0100745</v>
          </cell>
          <cell r="B478" t="str">
            <v>4861</v>
          </cell>
          <cell r="C478" t="str">
            <v>Равнак-банк</v>
          </cell>
        </row>
        <row r="479">
          <cell r="A479" t="str">
            <v>0100791</v>
          </cell>
          <cell r="B479" t="str">
            <v>4865</v>
          </cell>
          <cell r="C479" t="str">
            <v>Бухоро вилоят кишлок хужалик кимё</v>
          </cell>
        </row>
        <row r="480">
          <cell r="A480" t="str">
            <v>0100862</v>
          </cell>
          <cell r="B480" t="str">
            <v>4875</v>
          </cell>
          <cell r="C480" t="str">
            <v>Сурхондарё вилоят кишлок хужалик кимё</v>
          </cell>
        </row>
        <row r="481">
          <cell r="A481" t="str">
            <v>0101151</v>
          </cell>
          <cell r="B481" t="str">
            <v>4901</v>
          </cell>
          <cell r="C481" t="str">
            <v>Клинлинесс сорсес</v>
          </cell>
        </row>
        <row r="482">
          <cell r="A482" t="str">
            <v>0101284</v>
          </cell>
          <cell r="B482" t="str">
            <v>4916</v>
          </cell>
          <cell r="C482" t="str">
            <v>Бухорогипс</v>
          </cell>
        </row>
        <row r="483">
          <cell r="A483" t="str">
            <v>0101342</v>
          </cell>
          <cell r="B483" t="str">
            <v>4921</v>
          </cell>
          <cell r="C483" t="str">
            <v>Каракалпак худудий электр тармоклари корхонаси</v>
          </cell>
        </row>
        <row r="484">
          <cell r="A484" t="str">
            <v>0101344</v>
          </cell>
          <cell r="B484" t="str">
            <v>4920</v>
          </cell>
          <cell r="C484" t="str">
            <v>Хоразм худудий электр тармоклари</v>
          </cell>
        </row>
        <row r="485">
          <cell r="A485" t="str">
            <v>0101370</v>
          </cell>
          <cell r="B485" t="str">
            <v>4924</v>
          </cell>
          <cell r="C485" t="str">
            <v>Корасу пахта тозалаш заводи</v>
          </cell>
        </row>
        <row r="486">
          <cell r="A486" t="str">
            <v>0101382</v>
          </cell>
          <cell r="B486" t="str">
            <v>4928</v>
          </cell>
          <cell r="C486" t="str">
            <v>Хоразм шакар</v>
          </cell>
        </row>
        <row r="487">
          <cell r="A487" t="str">
            <v>0101383</v>
          </cell>
          <cell r="B487" t="str">
            <v>4927</v>
          </cell>
          <cell r="C487" t="str">
            <v>Аммофос-максам</v>
          </cell>
        </row>
        <row r="488">
          <cell r="A488" t="str">
            <v>0101476</v>
          </cell>
          <cell r="B488" t="str">
            <v>4936</v>
          </cell>
          <cell r="C488" t="str">
            <v>Миробод дехкон бозори</v>
          </cell>
        </row>
        <row r="489">
          <cell r="A489" t="str">
            <v>0101488</v>
          </cell>
          <cell r="B489" t="str">
            <v>4940</v>
          </cell>
          <cell r="C489" t="str">
            <v>Узбек энерго таьмир</v>
          </cell>
        </row>
        <row r="490">
          <cell r="A490" t="str">
            <v>0101698</v>
          </cell>
          <cell r="B490" t="str">
            <v>4970</v>
          </cell>
          <cell r="C490" t="str">
            <v>Асл ойна</v>
          </cell>
        </row>
        <row r="491">
          <cell r="A491" t="str">
            <v>0101713</v>
          </cell>
          <cell r="B491" t="str">
            <v>4973</v>
          </cell>
          <cell r="C491" t="str">
            <v>Иссиклик электр лойиха</v>
          </cell>
        </row>
        <row r="492">
          <cell r="A492" t="str">
            <v>0101846</v>
          </cell>
          <cell r="B492" t="str">
            <v>4983</v>
          </cell>
          <cell r="C492" t="str">
            <v>Турон санаторияси</v>
          </cell>
        </row>
        <row r="493">
          <cell r="A493" t="str">
            <v>0101847</v>
          </cell>
          <cell r="B493" t="str">
            <v>4982</v>
          </cell>
          <cell r="C493" t="str">
            <v>Чинобод санаторияси</v>
          </cell>
        </row>
        <row r="494">
          <cell r="A494" t="str">
            <v>0101982</v>
          </cell>
          <cell r="B494" t="str">
            <v>4996</v>
          </cell>
          <cell r="C494" t="str">
            <v>Урганч марказий дехкон бозори</v>
          </cell>
        </row>
        <row r="495">
          <cell r="A495" t="str">
            <v>0102120</v>
          </cell>
          <cell r="B495" t="str">
            <v>5191</v>
          </cell>
          <cell r="C495" t="str">
            <v>Уз темир йул йуловчи</v>
          </cell>
        </row>
        <row r="496">
          <cell r="A496" t="str">
            <v>0102123</v>
          </cell>
          <cell r="B496" t="str">
            <v>5172</v>
          </cell>
          <cell r="C496" t="str">
            <v>Узтемирйулконтейнер</v>
          </cell>
        </row>
        <row r="497">
          <cell r="A497" t="str">
            <v>0102145</v>
          </cell>
          <cell r="B497" t="str">
            <v>5184</v>
          </cell>
          <cell r="C497" t="str">
            <v>Узвагонтаъмир</v>
          </cell>
        </row>
        <row r="498">
          <cell r="A498" t="str">
            <v>0102211</v>
          </cell>
          <cell r="B498" t="str">
            <v>5024</v>
          </cell>
          <cell r="C498" t="str">
            <v>Давр-банк</v>
          </cell>
        </row>
        <row r="499">
          <cell r="A499" t="str">
            <v>0102450</v>
          </cell>
          <cell r="B499" t="str">
            <v>5052</v>
          </cell>
          <cell r="C499" t="str">
            <v>Корай текстиль</v>
          </cell>
        </row>
        <row r="500">
          <cell r="A500" t="str">
            <v>0102536</v>
          </cell>
          <cell r="B500" t="str">
            <v>5067</v>
          </cell>
          <cell r="C500" t="str">
            <v>Сурхондарё озик-овкат моллари</v>
          </cell>
        </row>
        <row r="501">
          <cell r="A501" t="str">
            <v>0102544</v>
          </cell>
          <cell r="B501" t="str">
            <v>5069</v>
          </cell>
          <cell r="C501" t="str">
            <v>Каракалпак гушт-сут савда</v>
          </cell>
        </row>
        <row r="502">
          <cell r="A502" t="str">
            <v>0102561</v>
          </cell>
          <cell r="B502" t="str">
            <v>5076</v>
          </cell>
          <cell r="C502" t="str">
            <v>Жиззах худудий электр тармоклари корхонаси</v>
          </cell>
        </row>
        <row r="503">
          <cell r="A503" t="str">
            <v>0102579</v>
          </cell>
          <cell r="B503" t="str">
            <v>5080</v>
          </cell>
          <cell r="C503" t="str">
            <v>Клайна текстиль</v>
          </cell>
        </row>
        <row r="504">
          <cell r="A504" t="str">
            <v>0102790</v>
          </cell>
          <cell r="B504" t="str">
            <v>5109</v>
          </cell>
          <cell r="C504" t="str">
            <v>Андижон худудий электр тармоклари корхонаси</v>
          </cell>
        </row>
        <row r="505">
          <cell r="A505" t="str">
            <v>0103467</v>
          </cell>
          <cell r="B505" t="str">
            <v>5144</v>
          </cell>
          <cell r="C505" t="str">
            <v>Зарбдор пахта тозалаш</v>
          </cell>
        </row>
        <row r="506">
          <cell r="A506" t="str">
            <v>0103667</v>
          </cell>
          <cell r="B506" t="str">
            <v>5138</v>
          </cell>
          <cell r="C506" t="str">
            <v>Тошкент иссиклик электр маркази</v>
          </cell>
        </row>
        <row r="507">
          <cell r="A507" t="str">
            <v>0103670</v>
          </cell>
          <cell r="B507" t="str">
            <v>5139</v>
          </cell>
          <cell r="C507" t="str">
            <v>Узкимёсаноатлойиха</v>
          </cell>
        </row>
        <row r="508">
          <cell r="A508" t="str">
            <v>0103674</v>
          </cell>
          <cell r="B508" t="str">
            <v>5141</v>
          </cell>
          <cell r="C508" t="str">
            <v>Фаргона иссиклик электр маркази</v>
          </cell>
        </row>
        <row r="509">
          <cell r="A509" t="str">
            <v>0103767</v>
          </cell>
          <cell r="B509" t="str">
            <v>5142</v>
          </cell>
          <cell r="C509" t="str">
            <v>Муборак иссиклик электр маркази</v>
          </cell>
        </row>
        <row r="510">
          <cell r="A510" t="str">
            <v>0103770</v>
          </cell>
          <cell r="B510" t="str">
            <v>5143</v>
          </cell>
          <cell r="C510" t="str">
            <v>Наманган худудий электр тармоклари корхонаси</v>
          </cell>
        </row>
        <row r="511">
          <cell r="A511" t="str">
            <v>0103806</v>
          </cell>
          <cell r="B511" t="str">
            <v>5146</v>
          </cell>
          <cell r="C511" t="str">
            <v>Совпластитал</v>
          </cell>
        </row>
        <row r="512">
          <cell r="A512" t="str">
            <v>0103849</v>
          </cell>
          <cell r="B512" t="str">
            <v>5156</v>
          </cell>
          <cell r="C512" t="str">
            <v>Фаргона худудий электр тармоклари корхонаси</v>
          </cell>
        </row>
        <row r="513">
          <cell r="A513" t="str">
            <v>0103851</v>
          </cell>
          <cell r="B513" t="str">
            <v>5157</v>
          </cell>
          <cell r="C513" t="str">
            <v>Кишлок энерго лойиха</v>
          </cell>
        </row>
        <row r="514">
          <cell r="A514" t="str">
            <v>0103970</v>
          </cell>
          <cell r="B514" t="str">
            <v>5170</v>
          </cell>
          <cell r="C514" t="str">
            <v>Сирдарё худудий электр тармоклари корхонаси</v>
          </cell>
        </row>
        <row r="515">
          <cell r="A515" t="str">
            <v>0103981</v>
          </cell>
          <cell r="B515" t="str">
            <v>5174</v>
          </cell>
          <cell r="C515" t="str">
            <v>Тошкент йуловчи вагонларини куриш ва таъмирлаш заводи</v>
          </cell>
        </row>
        <row r="516">
          <cell r="A516" t="str">
            <v>0104073</v>
          </cell>
          <cell r="B516" t="str">
            <v>5177</v>
          </cell>
          <cell r="C516" t="str">
            <v>Фаргона гушт-сут савдо</v>
          </cell>
        </row>
        <row r="517">
          <cell r="A517" t="str">
            <v>0104120</v>
          </cell>
          <cell r="B517" t="str">
            <v>5180</v>
          </cell>
          <cell r="C517" t="str">
            <v>Тошкент худудий электр тармоклари корхонаси</v>
          </cell>
        </row>
        <row r="518">
          <cell r="A518" t="str">
            <v>0104124</v>
          </cell>
          <cell r="B518" t="str">
            <v>5181</v>
          </cell>
          <cell r="C518" t="str">
            <v>Тошкент шахар  электр тармоклари  корхонаси</v>
          </cell>
        </row>
        <row r="519">
          <cell r="A519" t="str">
            <v>0104159</v>
          </cell>
          <cell r="B519" t="str">
            <v>5182</v>
          </cell>
          <cell r="C519" t="str">
            <v>Йулрефтранс</v>
          </cell>
        </row>
        <row r="520">
          <cell r="A520" t="str">
            <v>0105274</v>
          </cell>
          <cell r="B520" t="str">
            <v>5235</v>
          </cell>
          <cell r="C520" t="str">
            <v>Муборак пахта тозалаш</v>
          </cell>
        </row>
        <row r="521">
          <cell r="A521" t="str">
            <v>0105447</v>
          </cell>
          <cell r="B521" t="str">
            <v>5238</v>
          </cell>
          <cell r="C521" t="str">
            <v>Тошкент-осиё</v>
          </cell>
        </row>
        <row r="522">
          <cell r="A522" t="str">
            <v>0106294</v>
          </cell>
          <cell r="B522" t="str">
            <v>5258</v>
          </cell>
          <cell r="C522" t="str">
            <v>Барака универсал лизинг компанияси</v>
          </cell>
        </row>
        <row r="523">
          <cell r="A523" t="str">
            <v>0106390</v>
          </cell>
          <cell r="B523" t="str">
            <v>5261</v>
          </cell>
          <cell r="C523" t="str">
            <v>Боштранслойиха</v>
          </cell>
        </row>
        <row r="524">
          <cell r="A524" t="str">
            <v>0106968</v>
          </cell>
          <cell r="B524" t="str">
            <v>5267</v>
          </cell>
          <cell r="C524" t="str">
            <v>Гермес петрол системс</v>
          </cell>
        </row>
        <row r="525">
          <cell r="A525" t="str">
            <v>0108235</v>
          </cell>
          <cell r="B525" t="str">
            <v>5285</v>
          </cell>
          <cell r="C525" t="str">
            <v>Бухоро худудий электр тармоклари корхонаси</v>
          </cell>
        </row>
        <row r="526">
          <cell r="A526" t="str">
            <v>0108377</v>
          </cell>
          <cell r="B526" t="str">
            <v>5292</v>
          </cell>
          <cell r="C526" t="str">
            <v>УзКоджи</v>
          </cell>
        </row>
        <row r="527">
          <cell r="A527" t="str">
            <v>0109160</v>
          </cell>
          <cell r="B527" t="str">
            <v>5305</v>
          </cell>
          <cell r="C527" t="str">
            <v>Автотранс строй механизация</v>
          </cell>
        </row>
        <row r="528">
          <cell r="A528" t="str">
            <v>0110075</v>
          </cell>
          <cell r="B528" t="str">
            <v>5326</v>
          </cell>
          <cell r="C528" t="str">
            <v>4-сонли монтаж бошкармаси</v>
          </cell>
        </row>
        <row r="529">
          <cell r="A529" t="str">
            <v>0110401</v>
          </cell>
          <cell r="B529" t="str">
            <v>5333</v>
          </cell>
          <cell r="C529" t="str">
            <v>Кинап</v>
          </cell>
        </row>
        <row r="530">
          <cell r="A530" t="str">
            <v>0110472</v>
          </cell>
          <cell r="B530" t="str">
            <v>5336</v>
          </cell>
          <cell r="C530" t="str">
            <v>Кашкадарё худудий электр тармоклари</v>
          </cell>
        </row>
        <row r="531">
          <cell r="A531" t="str">
            <v>0110597</v>
          </cell>
          <cell r="B531" t="str">
            <v>5341</v>
          </cell>
          <cell r="C531" t="str">
            <v>Сурхондарё худудий электр тармоклари корхонаси</v>
          </cell>
        </row>
        <row r="532">
          <cell r="A532" t="str">
            <v>0110960</v>
          </cell>
          <cell r="B532" t="str">
            <v>5353</v>
          </cell>
          <cell r="C532" t="str">
            <v>Узбек экспертиза</v>
          </cell>
        </row>
        <row r="533">
          <cell r="A533" t="str">
            <v>0110972</v>
          </cell>
          <cell r="B533" t="str">
            <v>5354</v>
          </cell>
          <cell r="C533" t="str">
            <v>Узэнерго таъминлаш</v>
          </cell>
        </row>
        <row r="534">
          <cell r="A534" t="str">
            <v>0111529</v>
          </cell>
          <cell r="B534" t="str">
            <v>5368</v>
          </cell>
          <cell r="C534" t="str">
            <v>Курилиш-лизинг</v>
          </cell>
        </row>
        <row r="535">
          <cell r="A535" t="str">
            <v>0111622</v>
          </cell>
          <cell r="B535" t="str">
            <v>5373</v>
          </cell>
          <cell r="C535" t="str">
            <v>Самарканд худудий электр тармоклари корхонаси</v>
          </cell>
        </row>
        <row r="536">
          <cell r="A536" t="str">
            <v>0112107</v>
          </cell>
          <cell r="B536" t="str">
            <v>5385</v>
          </cell>
          <cell r="C536" t="str">
            <v>Гидро махсус курилиш</v>
          </cell>
        </row>
        <row r="537">
          <cell r="A537" t="str">
            <v>0112625</v>
          </cell>
          <cell r="B537" t="str">
            <v>5400</v>
          </cell>
          <cell r="C537" t="str">
            <v>Навои иссиклик электр станцияси</v>
          </cell>
        </row>
        <row r="538">
          <cell r="A538" t="str">
            <v>0112765</v>
          </cell>
          <cell r="B538" t="str">
            <v>5403</v>
          </cell>
          <cell r="C538" t="str">
            <v>Узсувлойиха</v>
          </cell>
        </row>
        <row r="539">
          <cell r="A539" t="str">
            <v>0113046</v>
          </cell>
          <cell r="B539" t="str">
            <v>5412</v>
          </cell>
          <cell r="C539" t="str">
            <v>Тошкент шахар йул курилиш ва таъмирлаш трести</v>
          </cell>
        </row>
        <row r="540">
          <cell r="A540" t="str">
            <v>0113357</v>
          </cell>
          <cell r="B540" t="str">
            <v>5430</v>
          </cell>
          <cell r="C540" t="str">
            <v>Узспиртсаноат</v>
          </cell>
        </row>
        <row r="541">
          <cell r="A541" t="str">
            <v>0113432</v>
          </cell>
          <cell r="B541" t="str">
            <v>5433</v>
          </cell>
          <cell r="C541" t="str">
            <v>Тахиятош иссиклик электр станцияси</v>
          </cell>
        </row>
        <row r="542">
          <cell r="A542" t="str">
            <v>0113439</v>
          </cell>
          <cell r="B542" t="str">
            <v>5436</v>
          </cell>
          <cell r="C542" t="str">
            <v>Пахтакор спорт машгулотлари укув маркази</v>
          </cell>
        </row>
        <row r="543">
          <cell r="A543" t="str">
            <v>0113516</v>
          </cell>
          <cell r="B543" t="str">
            <v>5439</v>
          </cell>
          <cell r="C543" t="str">
            <v>Хоразм кафолат савдо</v>
          </cell>
        </row>
        <row r="544">
          <cell r="A544" t="str">
            <v>0113907</v>
          </cell>
          <cell r="B544" t="str">
            <v>5453</v>
          </cell>
          <cell r="C544" t="str">
            <v>Узэкспомарказ</v>
          </cell>
        </row>
        <row r="545">
          <cell r="A545" t="str">
            <v>0114057</v>
          </cell>
          <cell r="B545" t="str">
            <v>5457</v>
          </cell>
          <cell r="C545" t="str">
            <v>Ипотека-банк</v>
          </cell>
        </row>
        <row r="546">
          <cell r="A546" t="str">
            <v>0114359</v>
          </cell>
          <cell r="B546" t="str">
            <v>5468</v>
          </cell>
          <cell r="C546" t="str">
            <v>Сил маг</v>
          </cell>
        </row>
        <row r="547">
          <cell r="A547" t="str">
            <v>0114384</v>
          </cell>
          <cell r="B547" t="str">
            <v>5470</v>
          </cell>
          <cell r="C547" t="str">
            <v>Компрессор монтаж созлаш</v>
          </cell>
        </row>
        <row r="548">
          <cell r="A548" t="str">
            <v>0114902</v>
          </cell>
          <cell r="B548" t="str">
            <v>5491</v>
          </cell>
          <cell r="C548" t="str">
            <v>Уз-Семюнг Ко.</v>
          </cell>
        </row>
        <row r="549">
          <cell r="A549" t="str">
            <v>0115141</v>
          </cell>
          <cell r="B549" t="str">
            <v>5500</v>
          </cell>
          <cell r="C549" t="str">
            <v>Телерадиоканал Ёшлар</v>
          </cell>
        </row>
        <row r="550">
          <cell r="A550" t="str">
            <v>0115322</v>
          </cell>
          <cell r="B550" t="str">
            <v>5504</v>
          </cell>
          <cell r="C550" t="str">
            <v>Кашкадарё озик-овкат моллари</v>
          </cell>
        </row>
        <row r="551">
          <cell r="A551" t="str">
            <v>0115401</v>
          </cell>
          <cell r="B551" t="str">
            <v>5505</v>
          </cell>
          <cell r="C551" t="str">
            <v>Пахта лизинг</v>
          </cell>
        </row>
        <row r="552">
          <cell r="A552" t="str">
            <v>0116570</v>
          </cell>
          <cell r="B552" t="str">
            <v>5607</v>
          </cell>
          <cell r="C552" t="str">
            <v>Узэлтехсаноат</v>
          </cell>
        </row>
        <row r="553">
          <cell r="A553" t="str">
            <v>0116728</v>
          </cell>
          <cell r="B553" t="str">
            <v>5532</v>
          </cell>
          <cell r="C553" t="str">
            <v>Узгеобургунефтгаз</v>
          </cell>
        </row>
        <row r="554">
          <cell r="A554" t="str">
            <v>0116755</v>
          </cell>
          <cell r="B554" t="str">
            <v>5539</v>
          </cell>
          <cell r="C554" t="str">
            <v>Узнефтгазкурилишинвест</v>
          </cell>
        </row>
        <row r="555">
          <cell r="A555" t="str">
            <v>0116981</v>
          </cell>
          <cell r="B555" t="str">
            <v>5533</v>
          </cell>
          <cell r="C555" t="str">
            <v>Уз нефт газ казиб чикариш</v>
          </cell>
        </row>
        <row r="556">
          <cell r="A556" t="str">
            <v>0117169</v>
          </cell>
          <cell r="B556" t="str">
            <v>5543</v>
          </cell>
          <cell r="C556" t="str">
            <v>Халк истеъмол товарларининг  кургазма-ярмарка савдоси республика маркази</v>
          </cell>
        </row>
        <row r="557">
          <cell r="A557" t="str">
            <v>0117216</v>
          </cell>
          <cell r="B557" t="str">
            <v>5545</v>
          </cell>
          <cell r="C557" t="str">
            <v>Бектемир-спирт экспериментал заводи</v>
          </cell>
        </row>
        <row r="558">
          <cell r="A558" t="str">
            <v>0117301</v>
          </cell>
          <cell r="B558" t="str">
            <v>5553</v>
          </cell>
          <cell r="C558" t="str">
            <v>Кувасойшифер</v>
          </cell>
        </row>
        <row r="559">
          <cell r="A559" t="str">
            <v>0117329</v>
          </cell>
          <cell r="B559" t="str">
            <v>5556</v>
          </cell>
          <cell r="C559" t="str">
            <v>Инвест финанс банк</v>
          </cell>
        </row>
        <row r="560">
          <cell r="A560" t="str">
            <v>0117415</v>
          </cell>
          <cell r="B560" t="str">
            <v>5559</v>
          </cell>
          <cell r="C560" t="str">
            <v>Альянс-лизинг</v>
          </cell>
        </row>
        <row r="561">
          <cell r="A561" t="str">
            <v>0117502</v>
          </cell>
          <cell r="B561" t="str">
            <v>5563</v>
          </cell>
          <cell r="C561" t="str">
            <v>Узмед-лизинг</v>
          </cell>
        </row>
        <row r="562">
          <cell r="A562" t="str">
            <v>0117545</v>
          </cell>
          <cell r="B562" t="str">
            <v>5564</v>
          </cell>
          <cell r="C562" t="str">
            <v>Санар груп</v>
          </cell>
        </row>
        <row r="563">
          <cell r="A563" t="str">
            <v>0117571</v>
          </cell>
          <cell r="B563" t="str">
            <v>5565</v>
          </cell>
          <cell r="C563" t="str">
            <v>Агро инвест сугурта</v>
          </cell>
        </row>
        <row r="564">
          <cell r="A564" t="str">
            <v>0117609</v>
          </cell>
          <cell r="B564" t="str">
            <v>5566</v>
          </cell>
          <cell r="C564" t="str">
            <v>Бухоро марказий дехкон бозори</v>
          </cell>
        </row>
        <row r="565">
          <cell r="A565" t="str">
            <v>0119467</v>
          </cell>
          <cell r="B565" t="str">
            <v>5571</v>
          </cell>
          <cell r="C565" t="str">
            <v>ФК Бунёдкор</v>
          </cell>
        </row>
        <row r="566">
          <cell r="A566" t="str">
            <v>0120059</v>
          </cell>
          <cell r="B566" t="str">
            <v>5576</v>
          </cell>
          <cell r="C566" t="str">
            <v>Дженерал Моторс Пауртрейн - Узбекистон</v>
          </cell>
        </row>
        <row r="567">
          <cell r="A567" t="str">
            <v>0120222</v>
          </cell>
          <cell r="B567" t="str">
            <v>5578</v>
          </cell>
          <cell r="C567" t="str">
            <v>Ангрен логистика маркази</v>
          </cell>
        </row>
        <row r="568">
          <cell r="A568" t="str">
            <v>0120261</v>
          </cell>
          <cell r="B568" t="str">
            <v>5579</v>
          </cell>
          <cell r="C568" t="str">
            <v>Азия альянс банк</v>
          </cell>
        </row>
        <row r="569">
          <cell r="A569" t="str">
            <v>0120328</v>
          </cell>
          <cell r="B569" t="str">
            <v>5580</v>
          </cell>
          <cell r="C569" t="str">
            <v>Саховат-спорт-сервис</v>
          </cell>
        </row>
        <row r="570">
          <cell r="A570" t="str">
            <v>0120656</v>
          </cell>
          <cell r="B570" t="str">
            <v>5583</v>
          </cell>
          <cell r="C570" t="str">
            <v>Хай-тек банк</v>
          </cell>
        </row>
        <row r="571">
          <cell r="A571" t="str">
            <v>0120674</v>
          </cell>
          <cell r="B571" t="str">
            <v>5584</v>
          </cell>
          <cell r="C571" t="str">
            <v>Жиззах аккумулятор заводи</v>
          </cell>
        </row>
        <row r="572">
          <cell r="A572" t="str">
            <v>0120875</v>
          </cell>
          <cell r="B572" t="str">
            <v>5586</v>
          </cell>
          <cell r="C572" t="str">
            <v>Хива универсал савдо комплекси</v>
          </cell>
        </row>
        <row r="573">
          <cell r="A573" t="str">
            <v>0120961</v>
          </cell>
          <cell r="B573" t="str">
            <v>5587</v>
          </cell>
          <cell r="C573" t="str">
            <v>Ориент финанс банк</v>
          </cell>
        </row>
        <row r="574">
          <cell r="A574" t="str">
            <v>0120962</v>
          </cell>
          <cell r="B574" t="str">
            <v>5588</v>
          </cell>
          <cell r="C574" t="str">
            <v>Марказий ипподром</v>
          </cell>
        </row>
        <row r="575">
          <cell r="A575" t="str">
            <v>0121550</v>
          </cell>
          <cell r="B575" t="str">
            <v>5598</v>
          </cell>
          <cell r="C575" t="str">
            <v>Бешарик турон саноат савдо комплекси</v>
          </cell>
        </row>
        <row r="576">
          <cell r="A576" t="str">
            <v>0121905</v>
          </cell>
          <cell r="B576" t="str">
            <v>5601</v>
          </cell>
          <cell r="C576" t="str">
            <v>Гурлан универсал савдо комплекси</v>
          </cell>
        </row>
        <row r="577">
          <cell r="A577" t="str">
            <v>0121931</v>
          </cell>
          <cell r="B577" t="str">
            <v>5602</v>
          </cell>
          <cell r="C577" t="str">
            <v>Республика ихтисослашт терапия ва тиббий реабилитация илмий-амалий тиббиёт маркази</v>
          </cell>
        </row>
        <row r="578">
          <cell r="A578" t="str">
            <v>0121935</v>
          </cell>
          <cell r="B578" t="str">
            <v>5603</v>
          </cell>
          <cell r="C578" t="str">
            <v>Республика ихтисослаштирилган куз микрохирургияси маркази</v>
          </cell>
        </row>
        <row r="579">
          <cell r="A579" t="str">
            <v>0121988</v>
          </cell>
          <cell r="B579" t="str">
            <v>5605</v>
          </cell>
          <cell r="C579" t="str">
            <v>Тошшахартрансхизмат акциядорлик компанияси</v>
          </cell>
        </row>
        <row r="580">
          <cell r="A580" t="str">
            <v>0122000</v>
          </cell>
          <cell r="B580" t="str">
            <v>5604</v>
          </cell>
          <cell r="C580" t="str">
            <v>Республика ихтисослаштирилган кардиология маркази</v>
          </cell>
        </row>
        <row r="581">
          <cell r="A581" t="str">
            <v>0122098</v>
          </cell>
          <cell r="B581" t="str">
            <v>5606</v>
          </cell>
          <cell r="C581" t="str">
            <v>Кува тумани раста савдо комплекси</v>
          </cell>
        </row>
        <row r="582">
          <cell r="A582" t="str">
            <v>0122231</v>
          </cell>
          <cell r="B582" t="str">
            <v>5609</v>
          </cell>
          <cell r="C582" t="str">
            <v>Узагросаноатмашхолдинг</v>
          </cell>
        </row>
        <row r="583">
          <cell r="A583" t="str">
            <v>0122263</v>
          </cell>
          <cell r="B583" t="str">
            <v>5610</v>
          </cell>
          <cell r="C583" t="str">
            <v>Тошкент кишлок хужалиги техникаси заводи</v>
          </cell>
        </row>
        <row r="584">
          <cell r="A584" t="str">
            <v>0122289</v>
          </cell>
          <cell r="B584" t="str">
            <v>5613</v>
          </cell>
          <cell r="C584" t="str">
            <v>Курилишмашлизинг</v>
          </cell>
        </row>
        <row r="585">
          <cell r="A585" t="str">
            <v>0122302</v>
          </cell>
          <cell r="B585" t="str">
            <v>5611</v>
          </cell>
          <cell r="C585" t="str">
            <v>Республика ихтисослаштирилган урология маркази</v>
          </cell>
        </row>
        <row r="586">
          <cell r="A586" t="str">
            <v>0122323</v>
          </cell>
          <cell r="B586" t="str">
            <v>5615</v>
          </cell>
          <cell r="C586" t="str">
            <v>Чирчик кишлок хужалиги техникаси заводи</v>
          </cell>
        </row>
        <row r="587">
          <cell r="A587" t="str">
            <v>0122354</v>
          </cell>
          <cell r="B587" t="str">
            <v>5614</v>
          </cell>
          <cell r="C587" t="str">
            <v>Республика ихтисослашт-н акушерлик ва гинекология илмий-амалий тиббиёт маркази</v>
          </cell>
        </row>
        <row r="588">
          <cell r="A588" t="str">
            <v>0122376</v>
          </cell>
          <cell r="B588" t="str">
            <v>5616</v>
          </cell>
          <cell r="C588" t="str">
            <v>Академик В.Вохидов номидаги Республика ихтисослашт хирургия маркази</v>
          </cell>
        </row>
        <row r="589">
          <cell r="A589" t="str">
            <v>0122555</v>
          </cell>
          <cell r="B589" t="str">
            <v>5618</v>
          </cell>
          <cell r="C589" t="str">
            <v>Фаргона кишлок хужалик махсулотлари улгуржи бозори</v>
          </cell>
        </row>
        <row r="590">
          <cell r="A590" t="str">
            <v>0122700</v>
          </cell>
          <cell r="B590" t="str">
            <v>5619</v>
          </cell>
          <cell r="C590" t="str">
            <v>Олчазор азия</v>
          </cell>
        </row>
        <row r="591">
          <cell r="A591" t="str">
            <v>0561567</v>
          </cell>
          <cell r="B591" t="str">
            <v>5562</v>
          </cell>
          <cell r="C591" t="str">
            <v>Халк банк</v>
          </cell>
        </row>
        <row r="592">
          <cell r="A592" t="str">
            <v>0626120</v>
          </cell>
          <cell r="B592" t="str">
            <v>5459</v>
          </cell>
          <cell r="C592" t="str">
            <v>Дори-дармон Акциядорлик компанияси</v>
          </cell>
        </row>
        <row r="593">
          <cell r="A593" t="str">
            <v>0694232</v>
          </cell>
          <cell r="B593" t="str">
            <v>5463</v>
          </cell>
          <cell r="C593" t="str">
            <v>Янги Ангрен иссиклик электр станцияси</v>
          </cell>
        </row>
        <row r="594">
          <cell r="A594" t="str">
            <v>0830246</v>
          </cell>
          <cell r="B594" t="str">
            <v>5538</v>
          </cell>
          <cell r="C594" t="str">
            <v>Универсал сугурта</v>
          </cell>
        </row>
        <row r="595">
          <cell r="A595" t="str">
            <v>0842055</v>
          </cell>
          <cell r="B595" t="str">
            <v>5577</v>
          </cell>
          <cell r="C595" t="str">
            <v>Гурлан дехкон бозори</v>
          </cell>
        </row>
        <row r="596">
          <cell r="A596" t="str">
            <v>0844169</v>
          </cell>
          <cell r="B596" t="str">
            <v>5435</v>
          </cell>
          <cell r="C596" t="str">
            <v>Фаргонаазот</v>
          </cell>
        </row>
        <row r="597">
          <cell r="A597" t="str">
            <v>0844171</v>
          </cell>
          <cell r="B597" t="str">
            <v>5482</v>
          </cell>
          <cell r="C597" t="str">
            <v>Самаркандкимё</v>
          </cell>
        </row>
        <row r="598">
          <cell r="A598" t="str">
            <v>0908393</v>
          </cell>
          <cell r="B598" t="str">
            <v>5526</v>
          </cell>
          <cell r="C598" t="str">
            <v>Куч</v>
          </cell>
        </row>
        <row r="599">
          <cell r="A599" t="str">
            <v>1415010</v>
          </cell>
          <cell r="B599" t="str">
            <v>5437</v>
          </cell>
          <cell r="C599" t="str">
            <v>Кашкадарё нефтгаз ишчи таъминот</v>
          </cell>
        </row>
        <row r="600">
          <cell r="A600" t="str">
            <v>1420025</v>
          </cell>
          <cell r="B600" t="str">
            <v>5494</v>
          </cell>
          <cell r="C600" t="str">
            <v>Ангрен иссиклик электр станцияси</v>
          </cell>
        </row>
        <row r="601">
          <cell r="A601" t="str">
            <v>1492090</v>
          </cell>
          <cell r="B601" t="str">
            <v>5542</v>
          </cell>
          <cell r="C601" t="str">
            <v>Маргилон шахар дехкон бозори</v>
          </cell>
        </row>
        <row r="602">
          <cell r="A602" t="str">
            <v>1513453</v>
          </cell>
          <cell r="B602" t="str">
            <v>5612</v>
          </cell>
          <cell r="C602" t="str">
            <v>Курилиш бирлашмаси</v>
          </cell>
        </row>
        <row r="603">
          <cell r="A603" t="str">
            <v>1543425</v>
          </cell>
          <cell r="B603" t="str">
            <v>5570</v>
          </cell>
          <cell r="C603" t="str">
            <v>Инго-Узбекистан</v>
          </cell>
        </row>
        <row r="604">
          <cell r="A604" t="str">
            <v>1572049</v>
          </cell>
          <cell r="B604" t="str">
            <v>5519</v>
          </cell>
          <cell r="C604" t="str">
            <v>Замон плюс сармоя</v>
          </cell>
        </row>
        <row r="605">
          <cell r="A605" t="str">
            <v>1619906</v>
          </cell>
          <cell r="B605" t="str">
            <v>5608</v>
          </cell>
          <cell r="C605" t="str">
            <v>Узмахсусмонтажкурилиш</v>
          </cell>
        </row>
        <row r="606">
          <cell r="A606" t="str">
            <v>1620782</v>
          </cell>
          <cell r="B606" t="str">
            <v>5600</v>
          </cell>
          <cell r="C606" t="str">
            <v>Навои савдо комплекси</v>
          </cell>
        </row>
        <row r="607">
          <cell r="A607" t="str">
            <v>1662807</v>
          </cell>
          <cell r="B607" t="str">
            <v>5582</v>
          </cell>
          <cell r="C607" t="str">
            <v>Силк роад капитал холдингс</v>
          </cell>
        </row>
        <row r="608">
          <cell r="A608" t="str">
            <v>1762492</v>
          </cell>
          <cell r="B608" t="str">
            <v>5599</v>
          </cell>
          <cell r="C608" t="str">
            <v>Маргилон файз савдо комплекси</v>
          </cell>
        </row>
        <row r="609">
          <cell r="A609" t="str">
            <v>1794811</v>
          </cell>
          <cell r="B609" t="str">
            <v>5589</v>
          </cell>
          <cell r="C609" t="str">
            <v>Тошуйжойлити</v>
          </cell>
        </row>
        <row r="610">
          <cell r="A610" t="str">
            <v>1812129</v>
          </cell>
          <cell r="B610" t="str">
            <v>5597</v>
          </cell>
          <cell r="C610" t="str">
            <v>Самарканд-лизинг</v>
          </cell>
        </row>
        <row r="611">
          <cell r="A611" t="str">
            <v>1832154</v>
          </cell>
          <cell r="B611" t="str">
            <v>5617</v>
          </cell>
          <cell r="C611" t="str">
            <v>Республика куп тармокли агросаноат биржаси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юшмага 2-Ф"/>
      <sheetName val="уюшмага10,09 холатига"/>
      <sheetName val="Жами свод"/>
      <sheetName val="Уюшмага Форма-2"/>
      <sheetName val="Уюшмага Ж10,09"/>
      <sheetName val="Зан-ть(р-ны)"/>
      <sheetName val="s"/>
      <sheetName val="ТАБ№2"/>
      <sheetName val="Гай пахта"/>
      <sheetName val="Уюшмага_2-Ф"/>
      <sheetName val="уюшмага10,09_холатига"/>
      <sheetName val="Жами_свод"/>
      <sheetName val="Уюшмага_Форма-2"/>
      <sheetName val="Уюшмага_Ж10,09"/>
      <sheetName val="Гай_пахта"/>
      <sheetName val="Массив"/>
      <sheetName val="Нарх"/>
      <sheetName val="Пункт"/>
      <sheetName val="Уюшмага_2-Ф1"/>
      <sheetName val="уюшмага10,09_холатига1"/>
      <sheetName val="Жами_свод1"/>
      <sheetName val="Уюшмага_Форма-21"/>
      <sheetName val="Уюшмага_Ж10,091"/>
      <sheetName val="Гай_пахта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Даромадлар"/>
      <sheetName val="УРГАНЧ ТУМАН"/>
      <sheetName val="Урганч т"/>
      <sheetName val="ХИВА ТУМАН"/>
      <sheetName val="Хива т"/>
      <sheetName val="ХАЗОРАСП ТУМАН"/>
      <sheetName val="Хазарасп т"/>
      <sheetName val="ГУРЛАН ТУМАН"/>
      <sheetName val="Гурлан т"/>
      <sheetName val="ШОВОТ ТУМАН"/>
      <sheetName val="Шовот т"/>
      <sheetName val="ЯНГИАРИК ТУМАН"/>
      <sheetName val="Янгиарик т"/>
      <sheetName val="КУШКУПИР ТУМАН"/>
      <sheetName val="Кошкупир т"/>
      <sheetName val="БОГОТ ТУМАН"/>
      <sheetName val="Богот т"/>
      <sheetName val="ХОНКА ТУМАН"/>
      <sheetName val="Хонка т"/>
      <sheetName val="ЯНГИБОЗОР ТУМАН"/>
      <sheetName val="Янгибозор т"/>
      <sheetName val="туманлар буйича жами"/>
      <sheetName val="облбюджет"/>
      <sheetName val="ВСЕГО"/>
      <sheetName val="БогѾт т"/>
      <sheetName val="Варианты"/>
      <sheetName val="УРГАНЧ_ТУМАН"/>
      <sheetName val="Урганч_т"/>
      <sheetName val="ХИВА_ТУМАН"/>
      <sheetName val="Хива_т"/>
      <sheetName val="ХАЗОРАСП_ТУМАН"/>
      <sheetName val="Хазарасп_т"/>
      <sheetName val="ГУРЛАН_ТУМАН"/>
      <sheetName val="Гурлан_т"/>
      <sheetName val="ШОВОТ_ТУМАН"/>
      <sheetName val="Шовот_т"/>
      <sheetName val="ЯНГИАРИК_ТУМАН"/>
      <sheetName val="Янгиарик_т"/>
      <sheetName val="КУШКУПИР_ТУМАН"/>
      <sheetName val="Кошкупир_т"/>
      <sheetName val="БОГОТ_ТУМАН"/>
      <sheetName val="Богот_т"/>
      <sheetName val="ХОНКА_ТУМАН"/>
      <sheetName val="Хонка_т"/>
      <sheetName val="ЯНГИБОЗОР_ТУМАН"/>
      <sheetName val="Янгибозор_т"/>
      <sheetName val="туманлар_буйича_жами"/>
      <sheetName val="БогѾт_т"/>
      <sheetName val="MIN-MAX"/>
      <sheetName val="облбюјжет"/>
      <sheetName val="ХАЗІРАСП_ТУМАН"/>
      <sheetName val="ГУРЛАНSТУМАН"/>
      <sheetName val="ШОВІТ_ТУМАН"/>
      <sheetName val="БІГОТ_ТУМАН"/>
      <sheetName val="БЦгот_т"/>
      <sheetName val="ЯНГИБІЗОР_ТУМАН"/>
      <sheetName val="табли 4 местний совет"/>
      <sheetName val="2010"/>
      <sheetName val="2011"/>
      <sheetName val="2012"/>
      <sheetName val="2013"/>
      <sheetName val="2014"/>
      <sheetName val="2015"/>
      <sheetName val="2016"/>
      <sheetName val="2017"/>
      <sheetName val="смеш_дт"/>
      <sheetName val="ТАБ№2"/>
      <sheetName val="63- протокол (4)"/>
      <sheetName val="уюшмага10,09 холатига"/>
      <sheetName val="УРГАНЧ_ТУМАН1"/>
      <sheetName val="Урганч_т1"/>
      <sheetName val="ХИВА_ТУМАН1"/>
      <sheetName val="Хива_т1"/>
      <sheetName val="ХАЗОРАСП_ТУМАН1"/>
      <sheetName val="Хазарасп_т1"/>
      <sheetName val="ГУРЛАН_ТУМАН1"/>
      <sheetName val="Гурлан_т1"/>
      <sheetName val="ШОВОТ_ТУМАН1"/>
      <sheetName val="Шовот_т1"/>
      <sheetName val="ЯНГИАРИК_ТУМАН1"/>
      <sheetName val="Янгиарик_т1"/>
      <sheetName val="КУШКУПИР_ТУМАН1"/>
      <sheetName val="Кошкупир_т1"/>
      <sheetName val="БОГОТ_ТУМАН1"/>
      <sheetName val="Богот_т1"/>
      <sheetName val="ХОНКА_ТУМАН1"/>
      <sheetName val="Хонка_т1"/>
      <sheetName val="ЯНГИБОЗОР_ТУМАН1"/>
      <sheetName val="Янгибозор_т1"/>
      <sheetName val="туманлар_буйича_жами1"/>
      <sheetName val="БогѾт_т1"/>
      <sheetName val="УРГАНЧ_ТУМАН2"/>
      <sheetName val="Урганч_т2"/>
      <sheetName val="ХИВА_ТУМАН2"/>
      <sheetName val="Хива_т2"/>
      <sheetName val="ХАЗОРАСП_ТУМАН2"/>
      <sheetName val="Хазарасп_т2"/>
      <sheetName val="ГУРЛАН_ТУМАН2"/>
      <sheetName val="Гурлан_т2"/>
      <sheetName val="ШОВОТ_ТУМАН2"/>
      <sheetName val="Шовот_т2"/>
      <sheetName val="ЯНГИАРИК_ТУМАН2"/>
      <sheetName val="Янгиарик_т2"/>
      <sheetName val="КУШКУПИР_ТУМАН2"/>
      <sheetName val="Кошкупир_т2"/>
      <sheetName val="БОГОТ_ТУМАН2"/>
      <sheetName val="Богот_т2"/>
      <sheetName val="ХОНКА_ТУМАН2"/>
      <sheetName val="Хонка_т2"/>
      <sheetName val="ЯНГИБОЗОР_ТУМАН2"/>
      <sheetName val="Янгибозор_т2"/>
      <sheetName val="туманлар_буйича_жами2"/>
      <sheetName val="БогѾт_т2"/>
      <sheetName val="табли_4_местний_совет"/>
      <sheetName val="63-_протокол_(4)"/>
      <sheetName val="уюшмага10,09_холатига"/>
      <sheetName val="Фориш 2003"/>
      <sheetName val="курс"/>
      <sheetName val="Пункт"/>
    </sheetNames>
    <sheetDataSet>
      <sheetData sheetId="0" refreshError="1">
        <row r="1">
          <cell r="A1" t="str">
            <v>Районы1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чорак"/>
      <sheetName val="2-чорак"/>
      <sheetName val="3-чорак"/>
      <sheetName val="4-чорак"/>
      <sheetName val="База"/>
      <sheetName val="5555"/>
      <sheetName val="06.12.2016"/>
      <sheetName val="Лист1"/>
      <sheetName val="06_12_2016"/>
      <sheetName val="Зан-ть(р-ны)"/>
    </sheetNames>
    <sheetDataSet>
      <sheetData sheetId="0"/>
      <sheetData sheetId="1"/>
      <sheetData sheetId="2"/>
      <sheetData sheetId="3"/>
      <sheetData sheetId="4">
        <row r="2">
          <cell r="E2" t="str">
            <v>Азимов Р.С.</v>
          </cell>
        </row>
        <row r="3">
          <cell r="E3" t="str">
            <v>Қўчқоров Ж.А.</v>
          </cell>
        </row>
        <row r="4">
          <cell r="E4" t="str">
            <v>Мирзаев.М.М.</v>
          </cell>
        </row>
        <row r="5">
          <cell r="E5" t="str">
            <v>Турсунов Ё.</v>
          </cell>
        </row>
      </sheetData>
      <sheetData sheetId="5"/>
      <sheetData sheetId="6"/>
      <sheetData sheetId="7"/>
      <sheetData sheetId="8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учете"/>
      <sheetName val="Раб.места"/>
      <sheetName val="Перепод."/>
      <sheetName val="Общ.работ."/>
      <sheetName val="Зан-ть(р-ны)"/>
      <sheetName val="уюшмага10,09 холатига"/>
      <sheetName val="Фориш 2003"/>
      <sheetName val="На_учете"/>
      <sheetName val="Раб_места"/>
      <sheetName val="Перепод_"/>
      <sheetName val="Общ_работ_"/>
      <sheetName val="уюшмага10,09_холатига"/>
      <sheetName val="Фориш_2003"/>
      <sheetName val="Prog. rost tarifov"/>
      <sheetName val="База"/>
      <sheetName val="#ССЫЛКА"/>
      <sheetName val="Гай пахта"/>
      <sheetName val="Рабочая таблица"/>
      <sheetName val="Список"/>
      <sheetName val="s"/>
    </sheetNames>
    <sheetDataSet>
      <sheetData sheetId="0"/>
      <sheetData sheetId="1"/>
      <sheetData sheetId="2"/>
      <sheetData sheetId="3"/>
      <sheetData sheetId="4">
        <row r="5">
          <cell r="E5" t="str">
            <v>в том числе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пЗатраты"/>
      <sheetName val="ЗатратыЗаказчика"/>
      <sheetName val="ТЭП"/>
      <sheetName val="Чувств"/>
      <sheetName val="КурсЦБ"/>
      <sheetName val="Input1"/>
      <sheetName val="Loans1"/>
      <sheetName val="Depreciat"/>
      <sheetName val="Input3"/>
      <sheetName val="Рецептура1"/>
      <sheetName val="Рецептура2"/>
      <sheetName val="Input4"/>
      <sheetName val="Taxes"/>
      <sheetName val="Project Cost"/>
      <sheetName val="FinPlan"/>
      <sheetName val="Loans"/>
      <sheetName val="ProdPlan"/>
      <sheetName val="SalePlan"/>
      <sheetName val="SalePlan (2)"/>
      <sheetName val="CostSold"/>
      <sheetName val="ЗарПлата"/>
      <sheetName val="CostSold (2)"/>
      <sheetName val="Себестоимость"/>
      <sheetName val="CostTotal"/>
      <sheetName val="ProfLoss"/>
      <sheetName val="ProfLoss (2)"/>
      <sheetName val="CashFlow"/>
      <sheetName val="WorkCap"/>
      <sheetName val="WorkCap (2)"/>
      <sheetName val="CashFlowФОТОН"/>
      <sheetName val="Present"/>
      <sheetName val="Balance"/>
      <sheetName val="IRR"/>
      <sheetName val="BreakPoint"/>
      <sheetName val="Ф1"/>
      <sheetName val="Ф2"/>
      <sheetName val="Класс"/>
      <sheetName val="Сост Фотон"/>
      <sheetName val="1"/>
      <sheetName val="2"/>
      <sheetName val="3"/>
      <sheetName val="Лист1"/>
      <sheetName val="Финанализ123"/>
    </sheetNames>
    <sheetDataSet>
      <sheetData sheetId="0"/>
      <sheetData sheetId="1"/>
      <sheetData sheetId="2"/>
      <sheetData sheetId="3"/>
      <sheetData sheetId="4"/>
      <sheetData sheetId="5">
        <row r="3">
          <cell r="C3">
            <v>1</v>
          </cell>
        </row>
      </sheetData>
      <sheetData sheetId="6"/>
      <sheetData sheetId="7"/>
      <sheetData sheetId="8">
        <row r="7">
          <cell r="C7">
            <v>1575000</v>
          </cell>
        </row>
        <row r="15">
          <cell r="C15">
            <v>1800000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-жадвал"/>
      <sheetName val="ном"/>
      <sheetName val="туман"/>
      <sheetName val="банк"/>
      <sheetName val="туман2017"/>
      <sheetName val="банк2017"/>
      <sheetName val="туман2018"/>
      <sheetName val="банк2018"/>
      <sheetName val="Зан-ть(р-ны)"/>
      <sheetName val="уюшмага10,09 холатига"/>
      <sheetName val="уюшмага10,09_холатига"/>
    </sheetNames>
    <sheetDataSet>
      <sheetData sheetId="0"/>
      <sheetData sheetId="1">
        <row r="4">
          <cell r="O4" t="str">
            <v>Ярати-ладиган янги иш ўринлари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учете"/>
      <sheetName val="Раб.места"/>
      <sheetName val="Перепод."/>
      <sheetName val="Общ.работ."/>
      <sheetName val="Зан-ть(р-ны)"/>
      <sheetName val="шака"/>
      <sheetName val="сашка"/>
      <sheetName val="Зан_ть_р_ны_"/>
      <sheetName val="ном"/>
      <sheetName val="Results"/>
      <sheetName val="Фориш 2003"/>
      <sheetName val="KAT2344"/>
      <sheetName val="c"/>
      <sheetName val="На_учете"/>
      <sheetName val="Раб_места"/>
      <sheetName val="Перепод_"/>
      <sheetName val="Общ_работ_"/>
      <sheetName val="Фориш_2003"/>
      <sheetName val="уюшмага10,09 холатига"/>
      <sheetName val="Лист1 (2)"/>
      <sheetName val="На_учете1"/>
      <sheetName val="Раб_места1"/>
      <sheetName val="Перепод_1"/>
      <sheetName val="Общ_работ_1"/>
      <sheetName val="Фориш_20031"/>
      <sheetName val="уюшмага10,09_холатига"/>
      <sheetName val="Лист1_(2)"/>
      <sheetName val="Лист1"/>
    </sheetNames>
    <sheetDataSet>
      <sheetData sheetId="0">
        <row r="5">
          <cell r="E5" t="str">
            <v>в том числе</v>
          </cell>
        </row>
      </sheetData>
      <sheetData sheetId="1"/>
      <sheetData sheetId="2"/>
      <sheetData sheetId="3"/>
      <sheetData sheetId="4">
        <row r="5">
          <cell r="E5" t="str">
            <v>в том числе</v>
          </cell>
        </row>
      </sheetData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>
        <row r="5">
          <cell r="E5" t="str">
            <v>в том числе</v>
          </cell>
        </row>
      </sheetData>
      <sheetData sheetId="14">
        <row r="5">
          <cell r="E5" t="str">
            <v>в том числе</v>
          </cell>
        </row>
      </sheetData>
      <sheetData sheetId="15">
        <row r="5">
          <cell r="E5" t="str">
            <v>в том числе</v>
          </cell>
        </row>
      </sheetData>
      <sheetData sheetId="16">
        <row r="5">
          <cell r="E5" t="str">
            <v>в том числе</v>
          </cell>
        </row>
      </sheetData>
      <sheetData sheetId="17">
        <row r="5">
          <cell r="E5" t="str">
            <v>в том числе</v>
          </cell>
        </row>
      </sheetData>
      <sheetData sheetId="18">
        <row r="5">
          <cell r="E5" t="str">
            <v>в том числе</v>
          </cell>
        </row>
      </sheetData>
      <sheetData sheetId="19" refreshError="1"/>
      <sheetData sheetId="20">
        <row r="5">
          <cell r="E5" t="str">
            <v>в том числе</v>
          </cell>
        </row>
      </sheetData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Массив"/>
      <sheetName val="уюшмага10,09 холатига"/>
      <sheetName val="Нарх"/>
      <sheetName val="Пункт"/>
      <sheetName val="RA_235"/>
      <sheetName val="№2б"/>
      <sheetName val="ЭЛ"/>
      <sheetName val="фориш_свод"/>
      <sheetName val="Фориш_2003"/>
      <sheetName val="Жиззах_янги_раз"/>
      <sheetName val="уюшмага10,09_холатига"/>
      <sheetName val="ХЮС"/>
      <sheetName val="Гай пахта"/>
      <sheetName val="사양조정"/>
      <sheetName val="Лист4"/>
      <sheetName val="Зан-ть(р-ны)"/>
      <sheetName val="Макрос1"/>
      <sheetName val="ном"/>
      <sheetName val="Асосий майдон-уруглик"/>
      <sheetName val="Параметр (ФОРМУДА)"/>
      <sheetName val="Лист1 (2)"/>
      <sheetName val="Прогноз"/>
      <sheetName val="Results"/>
      <sheetName val=" ОблУНО"/>
      <sheetName val=" ОблУНО (1)"/>
      <sheetName val="Спорт"/>
      <sheetName val="ПТО "/>
      <sheetName val="Урганч Муз"/>
      <sheetName val="ОблИУУ"/>
      <sheetName val="фориш_свод1"/>
      <sheetName val="Фориш_20031"/>
      <sheetName val="Жиззах_янги_раз1"/>
      <sheetName val="уюшмага10,09_холатига1"/>
      <sheetName val="Гай_пахта"/>
      <sheetName val="Параметр_(ФОРМУДА)"/>
      <sheetName val="Асосий_майдон-уруглик"/>
      <sheetName val="Лист1_(2)"/>
      <sheetName val="туман"/>
      <sheetName val="бер"/>
      <sheetName val="База"/>
      <sheetName val="Дефектная ведомость"/>
      <sheetName val="Уругликка"/>
      <sheetName val="банк табл"/>
      <sheetName val="Лист2"/>
      <sheetName val="Ресстр2"/>
      <sheetName val="реестр3"/>
      <sheetName val="Реестр1"/>
      <sheetName val="Т19"/>
      <sheetName val="режа"/>
      <sheetName val="Уюшмага 2-Ф"/>
      <sheetName val="Жами свод"/>
      <sheetName val="Уюшмага Форма-2"/>
      <sheetName val="Уюшмага Ж10,09"/>
      <sheetName val="Жад 30"/>
      <sheetName val="ер ресурс"/>
      <sheetName val="фориш_свод2"/>
      <sheetName val="Фориш_20032"/>
      <sheetName val="Жиззах_янги_раз2"/>
      <sheetName val="уюшмага10,09_холатига2"/>
      <sheetName val="Гай_пахта1"/>
      <sheetName val="Параметр_(ФОРМУДА)1"/>
      <sheetName val="Асосий_майдон-уруглик1"/>
      <sheetName val="Лист1_(2)1"/>
      <sheetName val="_ОблУНО"/>
      <sheetName val="_ОблУНО_(1)"/>
      <sheetName val="ПТО_"/>
      <sheetName val="Урганч_Муз"/>
      <sheetName val="банк_табл"/>
      <sheetName val="К.смета"/>
      <sheetName val="s"/>
      <sheetName val="63- протокол (4)"/>
      <sheetName val="Пр1э"/>
      <sheetName val="фориш_свод3"/>
      <sheetName val="Фориш_20033"/>
      <sheetName val="Жиззах_янги_раз3"/>
      <sheetName val="уюшмага10,09_холатига3"/>
      <sheetName val="Гай_пахта2"/>
      <sheetName val="Параметр_(ФОРМУДА)2"/>
      <sheetName val="Асосий_майдон-уруглик2"/>
      <sheetName val="Лист1_(2)2"/>
      <sheetName val="_ОблУНО1"/>
      <sheetName val="_ОблУНО_(1)1"/>
      <sheetName val="ПТО_1"/>
      <sheetName val="Урганч_Муз1"/>
      <sheetName val="банк_табл1"/>
      <sheetName val="Уюшмага_2-Ф"/>
      <sheetName val="Жами_свод"/>
      <sheetName val="Уюшмага_Форма-2"/>
      <sheetName val="Уюшмага_Ж10,09"/>
      <sheetName val="Дефектная_ведомость"/>
      <sheetName val="Жад_30"/>
      <sheetName val="63-_протокол_(4)"/>
      <sheetName val="ер_ресурс"/>
      <sheetName val="К_смета"/>
      <sheetName val="фориш_свод5"/>
      <sheetName val="Фориш_20035"/>
      <sheetName val="Жиззах_янги_раз5"/>
      <sheetName val="уюшмага10,09_холатига5"/>
      <sheetName val="Гай_пахта4"/>
      <sheetName val="Параметр_(ФОРМУДА)4"/>
      <sheetName val="Асосий_майдон-уруглик4"/>
      <sheetName val="Лист1_(2)4"/>
      <sheetName val="_ОблУНО3"/>
      <sheetName val="_ОблУНО_(1)3"/>
      <sheetName val="ПТО_3"/>
      <sheetName val="Урганч_Муз3"/>
      <sheetName val="банк_табл3"/>
      <sheetName val="Уюшмага_2-Ф2"/>
      <sheetName val="Жами_свод2"/>
      <sheetName val="Уюшмага_Форма-22"/>
      <sheetName val="Уюшмага_Ж10,092"/>
      <sheetName val="Дефектная_ведомость2"/>
      <sheetName val="Жад_302"/>
      <sheetName val="63-_протокол_(4)2"/>
      <sheetName val="ер_ресурс2"/>
      <sheetName val="К_смета2"/>
      <sheetName val="фориш_свод4"/>
      <sheetName val="Фориш_20034"/>
      <sheetName val="Жиззах_янги_раз4"/>
      <sheetName val="уюшмага10,09_холатига4"/>
      <sheetName val="Гай_пахта3"/>
      <sheetName val="Параметр_(ФОРМУДА)3"/>
      <sheetName val="Асосий_майдон-уруглик3"/>
      <sheetName val="Лист1_(2)3"/>
      <sheetName val="_ОблУНО2"/>
      <sheetName val="_ОблУНО_(1)2"/>
      <sheetName val="ПТО_2"/>
      <sheetName val="Урганч_Муз2"/>
      <sheetName val="банк_табл2"/>
      <sheetName val="Уюшмага_2-Ф1"/>
      <sheetName val="Жами_свод1"/>
      <sheetName val="Уюшмага_Форма-21"/>
      <sheetName val="Уюшмага_Ж10,091"/>
      <sheetName val="Дефектная_ведомость1"/>
      <sheetName val="Жад_301"/>
      <sheetName val="63-_протокол_(4)1"/>
      <sheetName val="ер_ресурс1"/>
      <sheetName val="К_смета1"/>
      <sheetName val="11 жадвал"/>
      <sheetName val="10 жадвал"/>
      <sheetName val="год_утч"/>
      <sheetName val="11_жадвал"/>
      <sheetName val="10_жадвал"/>
      <sheetName val="экс хар"/>
      <sheetName val="c"/>
      <sheetName val="KAT2344"/>
      <sheetName val="фориш_свод6"/>
      <sheetName val="Фориш_20036"/>
      <sheetName val="Жиззах_янги_раз6"/>
      <sheetName val="уюшмага10,09_холатига6"/>
      <sheetName val="Гай_пахта5"/>
      <sheetName val="Параметр_(ФОРМУДА)5"/>
      <sheetName val="Асосий_майдон-уруглик5"/>
      <sheetName val="Лист1_(2)5"/>
      <sheetName val="_ОблУНО4"/>
      <sheetName val="_ОблУНО_(1)4"/>
      <sheetName val="ПТО_4"/>
      <sheetName val="Урганч_Муз4"/>
      <sheetName val="банк_табл4"/>
      <sheetName val="Дефектная_ведомость3"/>
      <sheetName val="Уюшмага_2-Ф3"/>
      <sheetName val="Жами_свод3"/>
      <sheetName val="Уюшмага_Форма-23"/>
      <sheetName val="Уюшмага_Ж10,093"/>
      <sheetName val="Жад_303"/>
      <sheetName val="63-_протокол_(4)3"/>
      <sheetName val="ер_ресурс3"/>
      <sheetName val="К_смета3"/>
      <sheetName val="11_жадвал1"/>
      <sheetName val="10_жадвал1"/>
      <sheetName val="данные"/>
      <sheetName val="экс_хар"/>
      <sheetName val="сталь по годам"/>
      <sheetName val="транспортировка"/>
      <sheetName val="фориш_свод7"/>
      <sheetName val="Фориш_20037"/>
      <sheetName val="Жиззах_янги_раз7"/>
      <sheetName val="уюшмага10,09_холатига7"/>
      <sheetName val="Гай_пахта6"/>
      <sheetName val="Параметр_(ФОРМУДА)6"/>
      <sheetName val="Асосий_майдон-уруглик6"/>
      <sheetName val="Лист1_(2)6"/>
      <sheetName val="_ОблУНО5"/>
      <sheetName val="_ОблУНО_(1)5"/>
      <sheetName val="ПТО_5"/>
      <sheetName val="Урганч_Муз5"/>
      <sheetName val="банк_табл5"/>
      <sheetName val="Дефектная_ведомость4"/>
      <sheetName val="Уюшмага_2-Ф4"/>
      <sheetName val="Жами_свод4"/>
      <sheetName val="Уюшмага_Форма-24"/>
      <sheetName val="Уюшмага_Ж10,094"/>
      <sheetName val="Жад_304"/>
      <sheetName val="ер_ресурс4"/>
      <sheetName val="К_смета4"/>
      <sheetName val="63-_протокол_(4)4"/>
      <sheetName val="11_жадвал2"/>
      <sheetName val="10_жадвал2"/>
      <sheetName val="экс_хар1"/>
      <sheetName val="фориш_свод9"/>
      <sheetName val="фориш_свод8"/>
      <sheetName val="Фориш_20038"/>
      <sheetName val="Жиззах_янги_раз8"/>
      <sheetName val="уюшмага10,09_холатига8"/>
      <sheetName val="Гай_пахта7"/>
      <sheetName val="Параметр_(ФОРМУДА)7"/>
      <sheetName val="Асосий_майдон-уруглик7"/>
      <sheetName val="Лист1_(2)7"/>
      <sheetName val="_ОблУНО6"/>
      <sheetName val="_ОблУНО_(1)6"/>
      <sheetName val="ПТО_6"/>
      <sheetName val="Урганч_Муз6"/>
      <sheetName val="банк_табл6"/>
      <sheetName val="Дефектная_ведомость5"/>
      <sheetName val="Уюшмага_2-Ф5"/>
      <sheetName val="Жами_свод5"/>
      <sheetName val="Уюшмага_Форма-25"/>
      <sheetName val="Уюшмага_Ж10,095"/>
      <sheetName val="ер_ресурс5"/>
      <sheetName val="Жад_305"/>
      <sheetName val="К_смета5"/>
      <sheetName val="63-_протокол_(4)5"/>
      <sheetName val="сталь_по_годам"/>
      <sheetName val="Фориш_20039"/>
      <sheetName val="Жиззах_янги_раз9"/>
      <sheetName val="уюшмага10,09_холатига9"/>
      <sheetName val="Гай_пахта8"/>
      <sheetName val="Параметр_(ФОРМУДА)8"/>
      <sheetName val="Асосий_майдон-уруглик8"/>
      <sheetName val="Лист1_(2)8"/>
      <sheetName val="_ОблУНО7"/>
      <sheetName val="_ОблУНО_(1)7"/>
      <sheetName val="ПТО_7"/>
      <sheetName val="Урганч_Муз7"/>
      <sheetName val="банк_табл7"/>
      <sheetName val="Дефектная_ведомость6"/>
      <sheetName val="Уюшмага_2-Ф6"/>
      <sheetName val="Жами_свод6"/>
      <sheetName val="Уюшмага_Форма-26"/>
      <sheetName val="Уюшмага_Ж10,096"/>
      <sheetName val="К_смета6"/>
      <sheetName val="Жад_306"/>
      <sheetName val="ер_ресурс6"/>
      <sheetName val="11_жадвал3"/>
      <sheetName val="10_жадвал3"/>
      <sheetName val="63-_протокол_(4)6"/>
      <sheetName val="фориш_свод10"/>
      <sheetName val="Фориш_200310"/>
      <sheetName val="Жиззах_янги_раз10"/>
      <sheetName val="уюшмага10,09_холатига10"/>
      <sheetName val="Гай_пахта9"/>
      <sheetName val="Параметр_(ФОРМУДА)9"/>
      <sheetName val="Асосий_майдон-уруглик9"/>
      <sheetName val="Лист1_(2)9"/>
      <sheetName val="_ОблУНО8"/>
      <sheetName val="_ОблУНО_(1)8"/>
      <sheetName val="ПТО_8"/>
      <sheetName val="Урганч_Муз8"/>
      <sheetName val="банк_табл8"/>
      <sheetName val="Дефектная_ведомость7"/>
      <sheetName val="Уюшмага_2-Ф7"/>
      <sheetName val="Жами_свод7"/>
      <sheetName val="Уюшмага_Форма-27"/>
      <sheetName val="Уюшмага_Ж10,097"/>
      <sheetName val="К_смета7"/>
      <sheetName val="Жад_307"/>
      <sheetName val="ер_ресурс7"/>
      <sheetName val="11_жадвал4"/>
      <sheetName val="10_жадвал4"/>
      <sheetName val="63-_протокол_(4)7"/>
      <sheetName val="фориш_свод11"/>
      <sheetName val="Фориш_200311"/>
      <sheetName val="Жиззах_янги_раз11"/>
      <sheetName val="уюшмага10,09_холатига11"/>
      <sheetName val="Гай_пахта10"/>
      <sheetName val="Параметр_(ФОРМУДА)10"/>
      <sheetName val="Асосий_майдон-уруглик10"/>
      <sheetName val="Лист1_(2)10"/>
      <sheetName val="_ОблУНО9"/>
      <sheetName val="_ОблУНО_(1)9"/>
      <sheetName val="ПТО_9"/>
      <sheetName val="Урганч_Муз9"/>
      <sheetName val="банк_табл9"/>
      <sheetName val="Дефектная_ведомость8"/>
      <sheetName val="Уюшмага_2-Ф8"/>
      <sheetName val="Жами_свод8"/>
      <sheetName val="Уюшмага_Форма-28"/>
      <sheetName val="Уюшмага_Ж10,098"/>
      <sheetName val="К_смета8"/>
      <sheetName val="Жад_308"/>
      <sheetName val="ер_ресурс8"/>
      <sheetName val="11_жадвал5"/>
      <sheetName val="10_жадвал5"/>
      <sheetName val="63-_протокол_(4)8"/>
      <sheetName val="фориш_свод12"/>
      <sheetName val="Фориш_200312"/>
      <sheetName val="Жиззах_янги_раз12"/>
      <sheetName val="уюшмага10,09_холатига12"/>
      <sheetName val="Гай_пахта11"/>
      <sheetName val="Параметр_(ФОРМУДА)11"/>
      <sheetName val="Асосий_майдон-уруглик11"/>
      <sheetName val="Лист1_(2)11"/>
      <sheetName val="_ОблУНО10"/>
      <sheetName val="_ОблУНО_(1)10"/>
      <sheetName val="ПТО_10"/>
      <sheetName val="Урганч_Муз10"/>
      <sheetName val="банк_табл10"/>
      <sheetName val="Дефектная_ведомость9"/>
      <sheetName val="Уюшмага_2-Ф9"/>
      <sheetName val="Жами_свод9"/>
      <sheetName val="Уюшмага_Форма-29"/>
      <sheetName val="Уюшмага_Ж10,099"/>
      <sheetName val="К_смета9"/>
      <sheetName val="Жад_309"/>
      <sheetName val="ер_ресурс9"/>
      <sheetName val="11_жадвал6"/>
      <sheetName val="10_жадвал6"/>
      <sheetName val="63-_протокол_(4)9"/>
      <sheetName val="МФО руйхат"/>
      <sheetName val="фориш_свод13"/>
      <sheetName val="экс_хар2"/>
      <sheetName val="сталь_по_годам1"/>
      <sheetName val="Фориш_200313"/>
      <sheetName val="Жиззах_янги_раз13"/>
      <sheetName val="уюшмага10,09_холатига13"/>
      <sheetName val="Гай_пахта12"/>
      <sheetName val="Параметр_(ФОРМУДА)12"/>
      <sheetName val="Асосий_майдон-уруглик12"/>
      <sheetName val="Лист1_(2)12"/>
      <sheetName val="_ОблУНО11"/>
      <sheetName val="_ОблУНО_(1)11"/>
      <sheetName val="ПТО_11"/>
      <sheetName val="Урганч_Муз11"/>
      <sheetName val="банк_табл11"/>
      <sheetName val="Дефектная_ведомость10"/>
      <sheetName val="Уюшмага_2-Ф10"/>
      <sheetName val="Жами_свод10"/>
      <sheetName val="Уюшмага_Форма-210"/>
      <sheetName val="Уюшмага_Ж10,0910"/>
      <sheetName val="Жад_3010"/>
      <sheetName val="К_смета10"/>
      <sheetName val="фориш_свод14"/>
      <sheetName val="Фориш_200314"/>
      <sheetName val="Жиззах_янги_раз14"/>
      <sheetName val="уюшмага10,09_холатига14"/>
      <sheetName val="Гай_пахта13"/>
      <sheetName val="Параметр_(ФОРМУДА)13"/>
      <sheetName val="Асосий_майдон-уруглик13"/>
      <sheetName val="Лист1_(2)13"/>
      <sheetName val="_ОблУНО12"/>
      <sheetName val="_ОблУНО_(1)12"/>
      <sheetName val="ПТО_12"/>
      <sheetName val="Урганч_Муз12"/>
      <sheetName val="банк_табл12"/>
      <sheetName val="Дефектная_ведомость11"/>
      <sheetName val="Уюшмага_2-Ф11"/>
      <sheetName val="Жами_свод11"/>
      <sheetName val="Уюшмага_Форма-211"/>
      <sheetName val="Уюшмага_Ж10,0911"/>
      <sheetName val="Жад_3011"/>
      <sheetName val="К_смета11"/>
      <sheetName val="фориш_свод15"/>
      <sheetName val="Фориш_200315"/>
      <sheetName val="Жиззах_янги_раз15"/>
      <sheetName val="уюшмага10,09_холатига15"/>
      <sheetName val="Гай_пахта14"/>
      <sheetName val="Параметр_(ФОРМУДА)14"/>
      <sheetName val="Асосий_майдон-уруглик14"/>
      <sheetName val="Лист1_(2)14"/>
      <sheetName val="_ОблУНО13"/>
      <sheetName val="_ОблУНО_(1)13"/>
      <sheetName val="ПТО_13"/>
      <sheetName val="Урганч_Муз13"/>
      <sheetName val="банк_табл13"/>
      <sheetName val="Дефектная_ведомость12"/>
      <sheetName val="Уюшмага_2-Ф12"/>
      <sheetName val="Жами_свод12"/>
      <sheetName val="Уюшмага_Форма-212"/>
      <sheetName val="Уюшмага_Ж10,0912"/>
      <sheetName val="Жад_3012"/>
      <sheetName val="К_смета12"/>
      <sheetName val="ер_ресурс10"/>
      <sheetName val="63-_протокол_(4)10"/>
      <sheetName val="11_жадвал7"/>
      <sheetName val="10_жадвал7"/>
      <sheetName val="фориш_свод16"/>
      <sheetName val="Фориш_200316"/>
      <sheetName val="Жиззах_янги_раз16"/>
      <sheetName val="уюшмага10,09_холатига16"/>
      <sheetName val="Гай_пахта15"/>
      <sheetName val="Параметр_(ФОРМУДА)15"/>
      <sheetName val="Асосий_майдон-уруглик15"/>
      <sheetName val="Лист1_(2)15"/>
      <sheetName val="_ОблУНО14"/>
      <sheetName val="_ОблУНО_(1)14"/>
      <sheetName val="ПТО_14"/>
      <sheetName val="Урганч_Муз14"/>
      <sheetName val="банк_табл14"/>
      <sheetName val="Дефектная_ведомость13"/>
      <sheetName val="Уюшмага_2-Ф13"/>
      <sheetName val="Жами_свод13"/>
      <sheetName val="Уюшмага_Форма-213"/>
      <sheetName val="Уюшмага_Ж10,0913"/>
      <sheetName val="К_смета13"/>
      <sheetName val="Жад_3013"/>
      <sheetName val="ер_ресурс11"/>
      <sheetName val="11_жадвал8"/>
      <sheetName val="10_жадвал8"/>
      <sheetName val="63-_протокол_(4)11"/>
      <sheetName val="экс_хар3"/>
      <sheetName val="сталь_по_годам2"/>
      <sheetName val="фориш_свод17"/>
      <sheetName val="Фориш_200317"/>
      <sheetName val="Жиззах_янги_раз17"/>
      <sheetName val="уюшмага10,09_холатига17"/>
      <sheetName val="Гай_пахта16"/>
      <sheetName val="Параметр_(ФОРМУДА)16"/>
      <sheetName val="Асосий_майдон-уруглик16"/>
      <sheetName val="Лист1_(2)16"/>
      <sheetName val="_ОблУНО15"/>
      <sheetName val="_ОблУНО_(1)15"/>
      <sheetName val="ПТО_15"/>
      <sheetName val="Урганч_Муз15"/>
      <sheetName val="банк_табл15"/>
      <sheetName val="Дефектная_ведомость14"/>
      <sheetName val="Уюшмага_2-Ф14"/>
      <sheetName val="Жами_свод14"/>
      <sheetName val="Уюшмага_Форма-214"/>
      <sheetName val="Уюшмага_Ж10,0914"/>
      <sheetName val="К_смета14"/>
      <sheetName val="Жад_3014"/>
      <sheetName val="ер_ресурс12"/>
      <sheetName val="11_жадвал9"/>
      <sheetName val="10_жадвал9"/>
      <sheetName val="63-_протокол_(4)12"/>
      <sheetName val="экс_хар4"/>
      <sheetName val="сталь_по_годам3"/>
      <sheetName val="фориш_свод18"/>
      <sheetName val="Фориш_200318"/>
      <sheetName val="Жиззах_янги_раз18"/>
      <sheetName val="уюшмага10,09_холатига18"/>
      <sheetName val="Гай_пахта17"/>
      <sheetName val="Параметр_(ФОРМУДА)17"/>
      <sheetName val="Асосий_майдон-уруглик17"/>
      <sheetName val="Лист1_(2)17"/>
      <sheetName val="_ОблУНО16"/>
      <sheetName val="_ОблУНО_(1)16"/>
      <sheetName val="ПТО_16"/>
      <sheetName val="Урганч_Муз16"/>
      <sheetName val="банк_табл16"/>
      <sheetName val="Дефектная_ведомость15"/>
      <sheetName val="Уюшмага_2-Ф15"/>
      <sheetName val="Жами_свод15"/>
      <sheetName val="Уюшмага_Форма-215"/>
      <sheetName val="Уюшмага_Ж10,0915"/>
      <sheetName val="К_смета15"/>
      <sheetName val="Жад_3015"/>
      <sheetName val="ер_ресурс13"/>
      <sheetName val="11_жадвал10"/>
      <sheetName val="10_жадвал10"/>
      <sheetName val="63-_протокол_(4)13"/>
      <sheetName val="экс_хар5"/>
      <sheetName val="сталь_по_годам4"/>
      <sheetName val="суд"/>
    </sheetNames>
    <sheetDataSet>
      <sheetData sheetId="0">
        <row r="4">
          <cell r="O4">
            <v>67.099999999999994</v>
          </cell>
        </row>
      </sheetData>
      <sheetData sheetId="1">
        <row r="4">
          <cell r="O4">
            <v>67.099999999999994</v>
          </cell>
        </row>
      </sheetData>
      <sheetData sheetId="2">
        <row r="4">
          <cell r="O4">
            <v>67.099999999999994</v>
          </cell>
        </row>
      </sheetData>
      <sheetData sheetId="3">
        <row r="4">
          <cell r="O4">
            <v>67.099999999999994</v>
          </cell>
        </row>
      </sheetData>
      <sheetData sheetId="4" refreshError="1">
        <row r="4">
          <cell r="O4">
            <v>67.099999999999994</v>
          </cell>
        </row>
      </sheetData>
      <sheetData sheetId="5">
        <row r="4">
          <cell r="O4">
            <v>67.099999999999994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4">
          <cell r="O4">
            <v>67.099999999999994</v>
          </cell>
        </row>
      </sheetData>
      <sheetData sheetId="49">
        <row r="4">
          <cell r="O4">
            <v>67.099999999999994</v>
          </cell>
        </row>
      </sheetData>
      <sheetData sheetId="50">
        <row r="4">
          <cell r="O4">
            <v>67.099999999999994</v>
          </cell>
        </row>
      </sheetData>
      <sheetData sheetId="51">
        <row r="4">
          <cell r="O4">
            <v>67.099999999999994</v>
          </cell>
        </row>
      </sheetData>
      <sheetData sheetId="52">
        <row r="4">
          <cell r="O4">
            <v>67.099999999999994</v>
          </cell>
        </row>
      </sheetData>
      <sheetData sheetId="53">
        <row r="4">
          <cell r="O4">
            <v>67.099999999999994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>
        <row r="4">
          <cell r="O4">
            <v>67.099999999999994</v>
          </cell>
        </row>
      </sheetData>
      <sheetData sheetId="63">
        <row r="4">
          <cell r="O4">
            <v>67.099999999999994</v>
          </cell>
        </row>
      </sheetData>
      <sheetData sheetId="64">
        <row r="4">
          <cell r="O4">
            <v>67.099999999999994</v>
          </cell>
        </row>
      </sheetData>
      <sheetData sheetId="65">
        <row r="4">
          <cell r="O4">
            <v>67.099999999999994</v>
          </cell>
        </row>
      </sheetData>
      <sheetData sheetId="66">
        <row r="4">
          <cell r="O4">
            <v>67.099999999999994</v>
          </cell>
        </row>
      </sheetData>
      <sheetData sheetId="67">
        <row r="4">
          <cell r="O4">
            <v>67.099999999999994</v>
          </cell>
        </row>
      </sheetData>
      <sheetData sheetId="68">
        <row r="4">
          <cell r="O4">
            <v>67.099999999999994</v>
          </cell>
        </row>
      </sheetData>
      <sheetData sheetId="69">
        <row r="4">
          <cell r="O4">
            <v>67.099999999999994</v>
          </cell>
        </row>
      </sheetData>
      <sheetData sheetId="70">
        <row r="4">
          <cell r="O4">
            <v>67.099999999999994</v>
          </cell>
        </row>
      </sheetData>
      <sheetData sheetId="71">
        <row r="4">
          <cell r="O4">
            <v>67.099999999999994</v>
          </cell>
        </row>
      </sheetData>
      <sheetData sheetId="72">
        <row r="4">
          <cell r="O4">
            <v>67.099999999999994</v>
          </cell>
        </row>
      </sheetData>
      <sheetData sheetId="73">
        <row r="4">
          <cell r="O4">
            <v>67.099999999999994</v>
          </cell>
        </row>
      </sheetData>
      <sheetData sheetId="74">
        <row r="4">
          <cell r="O4">
            <v>67.099999999999994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4">
          <cell r="O4">
            <v>67.099999999999994</v>
          </cell>
        </row>
      </sheetData>
      <sheetData sheetId="102">
        <row r="4">
          <cell r="O4">
            <v>67.099999999999994</v>
          </cell>
        </row>
      </sheetData>
      <sheetData sheetId="103">
        <row r="4">
          <cell r="O4">
            <v>67.099999999999994</v>
          </cell>
        </row>
      </sheetData>
      <sheetData sheetId="104">
        <row r="4">
          <cell r="O4">
            <v>67.099999999999994</v>
          </cell>
        </row>
      </sheetData>
      <sheetData sheetId="105">
        <row r="4">
          <cell r="O4">
            <v>67.099999999999994</v>
          </cell>
        </row>
      </sheetData>
      <sheetData sheetId="106">
        <row r="4">
          <cell r="O4">
            <v>67.099999999999994</v>
          </cell>
        </row>
      </sheetData>
      <sheetData sheetId="107">
        <row r="4">
          <cell r="O4">
            <v>67.099999999999994</v>
          </cell>
        </row>
      </sheetData>
      <sheetData sheetId="108">
        <row r="4">
          <cell r="O4">
            <v>67.099999999999994</v>
          </cell>
        </row>
      </sheetData>
      <sheetData sheetId="109">
        <row r="4">
          <cell r="O4">
            <v>67.099999999999994</v>
          </cell>
        </row>
      </sheetData>
      <sheetData sheetId="110">
        <row r="4">
          <cell r="O4">
            <v>67.099999999999994</v>
          </cell>
        </row>
      </sheetData>
      <sheetData sheetId="111">
        <row r="4">
          <cell r="O4">
            <v>67.099999999999994</v>
          </cell>
        </row>
      </sheetData>
      <sheetData sheetId="112">
        <row r="4">
          <cell r="O4">
            <v>67.099999999999994</v>
          </cell>
        </row>
      </sheetData>
      <sheetData sheetId="113">
        <row r="4">
          <cell r="O4">
            <v>67.099999999999994</v>
          </cell>
        </row>
      </sheetData>
      <sheetData sheetId="114">
        <row r="4">
          <cell r="O4">
            <v>67.099999999999994</v>
          </cell>
        </row>
      </sheetData>
      <sheetData sheetId="115">
        <row r="4">
          <cell r="O4">
            <v>67.099999999999994</v>
          </cell>
        </row>
      </sheetData>
      <sheetData sheetId="116">
        <row r="4">
          <cell r="O4">
            <v>67.099999999999994</v>
          </cell>
        </row>
      </sheetData>
      <sheetData sheetId="117">
        <row r="4">
          <cell r="O4">
            <v>67.099999999999994</v>
          </cell>
        </row>
      </sheetData>
      <sheetData sheetId="118">
        <row r="4">
          <cell r="O4">
            <v>67.099999999999994</v>
          </cell>
        </row>
      </sheetData>
      <sheetData sheetId="119">
        <row r="4">
          <cell r="O4">
            <v>67.099999999999994</v>
          </cell>
        </row>
      </sheetData>
      <sheetData sheetId="120">
        <row r="4">
          <cell r="O4">
            <v>67.099999999999994</v>
          </cell>
        </row>
      </sheetData>
      <sheetData sheetId="121">
        <row r="4">
          <cell r="O4">
            <v>67.099999999999994</v>
          </cell>
        </row>
      </sheetData>
      <sheetData sheetId="122">
        <row r="4">
          <cell r="O4">
            <v>67.099999999999994</v>
          </cell>
        </row>
      </sheetData>
      <sheetData sheetId="123">
        <row r="4">
          <cell r="O4">
            <v>67.099999999999994</v>
          </cell>
        </row>
      </sheetData>
      <sheetData sheetId="124">
        <row r="4">
          <cell r="O4">
            <v>67.099999999999994</v>
          </cell>
        </row>
      </sheetData>
      <sheetData sheetId="125">
        <row r="4">
          <cell r="O4">
            <v>67.099999999999994</v>
          </cell>
        </row>
      </sheetData>
      <sheetData sheetId="126">
        <row r="4">
          <cell r="O4">
            <v>67.099999999999994</v>
          </cell>
        </row>
      </sheetData>
      <sheetData sheetId="127">
        <row r="4">
          <cell r="O4">
            <v>67.099999999999994</v>
          </cell>
        </row>
      </sheetData>
      <sheetData sheetId="128">
        <row r="4">
          <cell r="O4">
            <v>67.099999999999994</v>
          </cell>
        </row>
      </sheetData>
      <sheetData sheetId="129">
        <row r="4">
          <cell r="O4">
            <v>67.099999999999994</v>
          </cell>
        </row>
      </sheetData>
      <sheetData sheetId="130">
        <row r="4">
          <cell r="O4">
            <v>67.099999999999994</v>
          </cell>
        </row>
      </sheetData>
      <sheetData sheetId="131">
        <row r="4">
          <cell r="O4">
            <v>67.099999999999994</v>
          </cell>
        </row>
      </sheetData>
      <sheetData sheetId="132">
        <row r="4">
          <cell r="O4">
            <v>67.099999999999994</v>
          </cell>
        </row>
      </sheetData>
      <sheetData sheetId="133">
        <row r="4">
          <cell r="O4">
            <v>67.099999999999994</v>
          </cell>
        </row>
      </sheetData>
      <sheetData sheetId="134">
        <row r="4">
          <cell r="O4">
            <v>67.099999999999994</v>
          </cell>
        </row>
      </sheetData>
      <sheetData sheetId="135">
        <row r="4">
          <cell r="O4">
            <v>67.099999999999994</v>
          </cell>
        </row>
      </sheetData>
      <sheetData sheetId="136">
        <row r="4">
          <cell r="O4">
            <v>67.099999999999994</v>
          </cell>
        </row>
      </sheetData>
      <sheetData sheetId="137">
        <row r="4">
          <cell r="O4">
            <v>67.099999999999994</v>
          </cell>
        </row>
      </sheetData>
      <sheetData sheetId="138">
        <row r="4">
          <cell r="O4">
            <v>67.099999999999994</v>
          </cell>
        </row>
      </sheetData>
      <sheetData sheetId="139">
        <row r="4">
          <cell r="O4">
            <v>67.099999999999994</v>
          </cell>
        </row>
      </sheetData>
      <sheetData sheetId="140">
        <row r="4">
          <cell r="O4">
            <v>67.099999999999994</v>
          </cell>
        </row>
      </sheetData>
      <sheetData sheetId="141">
        <row r="4">
          <cell r="O4">
            <v>67.099999999999994</v>
          </cell>
        </row>
      </sheetData>
      <sheetData sheetId="142">
        <row r="4">
          <cell r="O4">
            <v>67.099999999999994</v>
          </cell>
        </row>
      </sheetData>
      <sheetData sheetId="143">
        <row r="4">
          <cell r="O4">
            <v>67.099999999999994</v>
          </cell>
        </row>
      </sheetData>
      <sheetData sheetId="144">
        <row r="4">
          <cell r="O4">
            <v>67.099999999999994</v>
          </cell>
        </row>
      </sheetData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>
        <row r="4">
          <cell r="O4">
            <v>67.099999999999994</v>
          </cell>
        </row>
      </sheetData>
      <sheetData sheetId="152" refreshError="1"/>
      <sheetData sheetId="153">
        <row r="4">
          <cell r="O4">
            <v>67.099999999999994</v>
          </cell>
        </row>
      </sheetData>
      <sheetData sheetId="154">
        <row r="4">
          <cell r="O4">
            <v>67.099999999999994</v>
          </cell>
        </row>
      </sheetData>
      <sheetData sheetId="155">
        <row r="4">
          <cell r="O4">
            <v>67.099999999999994</v>
          </cell>
        </row>
      </sheetData>
      <sheetData sheetId="156">
        <row r="4">
          <cell r="O4">
            <v>67.099999999999994</v>
          </cell>
        </row>
      </sheetData>
      <sheetData sheetId="157">
        <row r="4">
          <cell r="O4">
            <v>67.099999999999994</v>
          </cell>
        </row>
      </sheetData>
      <sheetData sheetId="158">
        <row r="4">
          <cell r="O4">
            <v>67.099999999999994</v>
          </cell>
        </row>
      </sheetData>
      <sheetData sheetId="159">
        <row r="4">
          <cell r="O4">
            <v>67.099999999999994</v>
          </cell>
        </row>
      </sheetData>
      <sheetData sheetId="160">
        <row r="4">
          <cell r="O4">
            <v>67.099999999999994</v>
          </cell>
        </row>
      </sheetData>
      <sheetData sheetId="161">
        <row r="4">
          <cell r="O4">
            <v>67.099999999999994</v>
          </cell>
        </row>
      </sheetData>
      <sheetData sheetId="162">
        <row r="4">
          <cell r="O4">
            <v>67.099999999999994</v>
          </cell>
        </row>
      </sheetData>
      <sheetData sheetId="163">
        <row r="4">
          <cell r="O4">
            <v>67.099999999999994</v>
          </cell>
        </row>
      </sheetData>
      <sheetData sheetId="164">
        <row r="4">
          <cell r="O4">
            <v>67.099999999999994</v>
          </cell>
        </row>
      </sheetData>
      <sheetData sheetId="165">
        <row r="4">
          <cell r="O4">
            <v>67.099999999999994</v>
          </cell>
        </row>
      </sheetData>
      <sheetData sheetId="166">
        <row r="4">
          <cell r="O4">
            <v>67.099999999999994</v>
          </cell>
        </row>
      </sheetData>
      <sheetData sheetId="167">
        <row r="4">
          <cell r="O4">
            <v>67.099999999999994</v>
          </cell>
        </row>
      </sheetData>
      <sheetData sheetId="168">
        <row r="4">
          <cell r="O4">
            <v>67.099999999999994</v>
          </cell>
        </row>
      </sheetData>
      <sheetData sheetId="169">
        <row r="4">
          <cell r="O4">
            <v>67.099999999999994</v>
          </cell>
        </row>
      </sheetData>
      <sheetData sheetId="170">
        <row r="4">
          <cell r="O4">
            <v>67.099999999999994</v>
          </cell>
        </row>
      </sheetData>
      <sheetData sheetId="171">
        <row r="4">
          <cell r="O4">
            <v>67.099999999999994</v>
          </cell>
        </row>
      </sheetData>
      <sheetData sheetId="172">
        <row r="4">
          <cell r="O4">
            <v>67.099999999999994</v>
          </cell>
        </row>
      </sheetData>
      <sheetData sheetId="173">
        <row r="4">
          <cell r="O4">
            <v>67.099999999999994</v>
          </cell>
        </row>
      </sheetData>
      <sheetData sheetId="174">
        <row r="4">
          <cell r="O4">
            <v>67.099999999999994</v>
          </cell>
        </row>
      </sheetData>
      <sheetData sheetId="175" refreshError="1"/>
      <sheetData sheetId="176">
        <row r="4">
          <cell r="O4">
            <v>67.099999999999994</v>
          </cell>
        </row>
      </sheetData>
      <sheetData sheetId="177" refreshError="1"/>
      <sheetData sheetId="178" refreshError="1"/>
      <sheetData sheetId="179" refreshError="1"/>
      <sheetData sheetId="180" refreshError="1"/>
      <sheetData sheetId="181">
        <row r="4">
          <cell r="O4">
            <v>67.099999999999994</v>
          </cell>
        </row>
      </sheetData>
      <sheetData sheetId="182">
        <row r="4">
          <cell r="O4">
            <v>67.099999999999994</v>
          </cell>
        </row>
      </sheetData>
      <sheetData sheetId="183">
        <row r="4">
          <cell r="O4">
            <v>67.099999999999994</v>
          </cell>
        </row>
      </sheetData>
      <sheetData sheetId="184">
        <row r="4">
          <cell r="O4">
            <v>67.099999999999994</v>
          </cell>
        </row>
      </sheetData>
      <sheetData sheetId="185">
        <row r="4">
          <cell r="O4">
            <v>67.099999999999994</v>
          </cell>
        </row>
      </sheetData>
      <sheetData sheetId="186">
        <row r="4">
          <cell r="O4">
            <v>67.099999999999994</v>
          </cell>
        </row>
      </sheetData>
      <sheetData sheetId="187">
        <row r="4">
          <cell r="O4">
            <v>67.099999999999994</v>
          </cell>
        </row>
      </sheetData>
      <sheetData sheetId="188">
        <row r="4">
          <cell r="O4">
            <v>67.099999999999994</v>
          </cell>
        </row>
      </sheetData>
      <sheetData sheetId="189">
        <row r="4">
          <cell r="O4">
            <v>67.099999999999994</v>
          </cell>
        </row>
      </sheetData>
      <sheetData sheetId="190">
        <row r="4">
          <cell r="O4">
            <v>67.099999999999994</v>
          </cell>
        </row>
      </sheetData>
      <sheetData sheetId="191">
        <row r="4">
          <cell r="O4">
            <v>67.099999999999994</v>
          </cell>
        </row>
      </sheetData>
      <sheetData sheetId="192">
        <row r="4">
          <cell r="O4">
            <v>67.099999999999994</v>
          </cell>
        </row>
      </sheetData>
      <sheetData sheetId="193">
        <row r="4">
          <cell r="O4">
            <v>67.099999999999994</v>
          </cell>
        </row>
      </sheetData>
      <sheetData sheetId="194">
        <row r="4">
          <cell r="O4">
            <v>67.099999999999994</v>
          </cell>
        </row>
      </sheetData>
      <sheetData sheetId="195">
        <row r="4">
          <cell r="O4">
            <v>67.099999999999994</v>
          </cell>
        </row>
      </sheetData>
      <sheetData sheetId="196">
        <row r="4">
          <cell r="O4">
            <v>67.099999999999994</v>
          </cell>
        </row>
      </sheetData>
      <sheetData sheetId="197">
        <row r="4">
          <cell r="O4">
            <v>67.099999999999994</v>
          </cell>
        </row>
      </sheetData>
      <sheetData sheetId="198">
        <row r="4">
          <cell r="O4">
            <v>67.099999999999994</v>
          </cell>
        </row>
      </sheetData>
      <sheetData sheetId="199">
        <row r="4">
          <cell r="O4">
            <v>67.099999999999994</v>
          </cell>
        </row>
      </sheetData>
      <sheetData sheetId="200">
        <row r="4">
          <cell r="O4">
            <v>67.099999999999994</v>
          </cell>
        </row>
      </sheetData>
      <sheetData sheetId="201">
        <row r="4">
          <cell r="O4">
            <v>67.099999999999994</v>
          </cell>
        </row>
      </sheetData>
      <sheetData sheetId="202">
        <row r="4">
          <cell r="O4">
            <v>67.099999999999994</v>
          </cell>
        </row>
      </sheetData>
      <sheetData sheetId="203">
        <row r="4">
          <cell r="O4">
            <v>67.099999999999994</v>
          </cell>
        </row>
      </sheetData>
      <sheetData sheetId="204">
        <row r="4">
          <cell r="O4">
            <v>67.099999999999994</v>
          </cell>
        </row>
      </sheetData>
      <sheetData sheetId="205" refreshError="1"/>
      <sheetData sheetId="206">
        <row r="4">
          <cell r="O4">
            <v>67.099999999999994</v>
          </cell>
        </row>
      </sheetData>
      <sheetData sheetId="207">
        <row r="4">
          <cell r="O4">
            <v>67.099999999999994</v>
          </cell>
        </row>
      </sheetData>
      <sheetData sheetId="208">
        <row r="4">
          <cell r="O4">
            <v>67.099999999999994</v>
          </cell>
        </row>
      </sheetData>
      <sheetData sheetId="209">
        <row r="4">
          <cell r="O4">
            <v>67.099999999999994</v>
          </cell>
        </row>
      </sheetData>
      <sheetData sheetId="210">
        <row r="4">
          <cell r="O4">
            <v>67.099999999999994</v>
          </cell>
        </row>
      </sheetData>
      <sheetData sheetId="211">
        <row r="4">
          <cell r="O4">
            <v>67.099999999999994</v>
          </cell>
        </row>
      </sheetData>
      <sheetData sheetId="212">
        <row r="4">
          <cell r="O4">
            <v>67.099999999999994</v>
          </cell>
        </row>
      </sheetData>
      <sheetData sheetId="213">
        <row r="4">
          <cell r="O4">
            <v>67.099999999999994</v>
          </cell>
        </row>
      </sheetData>
      <sheetData sheetId="214">
        <row r="4">
          <cell r="O4">
            <v>67.099999999999994</v>
          </cell>
        </row>
      </sheetData>
      <sheetData sheetId="215">
        <row r="4">
          <cell r="O4">
            <v>67.099999999999994</v>
          </cell>
        </row>
      </sheetData>
      <sheetData sheetId="216">
        <row r="4">
          <cell r="O4">
            <v>67.099999999999994</v>
          </cell>
        </row>
      </sheetData>
      <sheetData sheetId="217">
        <row r="4">
          <cell r="O4">
            <v>67.099999999999994</v>
          </cell>
        </row>
      </sheetData>
      <sheetData sheetId="218">
        <row r="4">
          <cell r="O4">
            <v>67.099999999999994</v>
          </cell>
        </row>
      </sheetData>
      <sheetData sheetId="219">
        <row r="4">
          <cell r="O4">
            <v>67.099999999999994</v>
          </cell>
        </row>
      </sheetData>
      <sheetData sheetId="220">
        <row r="4">
          <cell r="O4">
            <v>67.099999999999994</v>
          </cell>
        </row>
      </sheetData>
      <sheetData sheetId="221">
        <row r="4">
          <cell r="O4">
            <v>67.099999999999994</v>
          </cell>
        </row>
      </sheetData>
      <sheetData sheetId="222">
        <row r="4">
          <cell r="O4">
            <v>67.099999999999994</v>
          </cell>
        </row>
      </sheetData>
      <sheetData sheetId="223">
        <row r="4">
          <cell r="O4">
            <v>67.099999999999994</v>
          </cell>
        </row>
      </sheetData>
      <sheetData sheetId="224">
        <row r="4">
          <cell r="O4">
            <v>67.099999999999994</v>
          </cell>
        </row>
      </sheetData>
      <sheetData sheetId="225">
        <row r="4">
          <cell r="O4">
            <v>67.099999999999994</v>
          </cell>
        </row>
      </sheetData>
      <sheetData sheetId="226">
        <row r="4">
          <cell r="O4">
            <v>67.099999999999994</v>
          </cell>
        </row>
      </sheetData>
      <sheetData sheetId="227">
        <row r="4">
          <cell r="O4">
            <v>67.099999999999994</v>
          </cell>
        </row>
      </sheetData>
      <sheetData sheetId="228">
        <row r="4">
          <cell r="O4">
            <v>67.099999999999994</v>
          </cell>
        </row>
      </sheetData>
      <sheetData sheetId="229">
        <row r="4">
          <cell r="O4">
            <v>67.099999999999994</v>
          </cell>
        </row>
      </sheetData>
      <sheetData sheetId="230">
        <row r="4">
          <cell r="O4">
            <v>67.099999999999994</v>
          </cell>
        </row>
      </sheetData>
      <sheetData sheetId="231">
        <row r="4">
          <cell r="O4">
            <v>67.099999999999994</v>
          </cell>
        </row>
      </sheetData>
      <sheetData sheetId="232">
        <row r="4">
          <cell r="O4">
            <v>67.099999999999994</v>
          </cell>
        </row>
      </sheetData>
      <sheetData sheetId="233">
        <row r="4">
          <cell r="O4">
            <v>67.099999999999994</v>
          </cell>
        </row>
      </sheetData>
      <sheetData sheetId="234">
        <row r="4">
          <cell r="O4">
            <v>67.099999999999994</v>
          </cell>
        </row>
      </sheetData>
      <sheetData sheetId="235">
        <row r="4">
          <cell r="O4">
            <v>67.099999999999994</v>
          </cell>
        </row>
      </sheetData>
      <sheetData sheetId="236">
        <row r="4">
          <cell r="O4">
            <v>67.099999999999994</v>
          </cell>
        </row>
      </sheetData>
      <sheetData sheetId="237">
        <row r="4">
          <cell r="O4">
            <v>67.099999999999994</v>
          </cell>
        </row>
      </sheetData>
      <sheetData sheetId="238">
        <row r="4">
          <cell r="O4">
            <v>67.099999999999994</v>
          </cell>
        </row>
      </sheetData>
      <sheetData sheetId="239">
        <row r="4">
          <cell r="O4">
            <v>67.099999999999994</v>
          </cell>
        </row>
      </sheetData>
      <sheetData sheetId="240">
        <row r="4">
          <cell r="O4">
            <v>67.099999999999994</v>
          </cell>
        </row>
      </sheetData>
      <sheetData sheetId="241">
        <row r="4">
          <cell r="O4">
            <v>67.099999999999994</v>
          </cell>
        </row>
      </sheetData>
      <sheetData sheetId="242">
        <row r="4">
          <cell r="O4">
            <v>67.099999999999994</v>
          </cell>
        </row>
      </sheetData>
      <sheetData sheetId="243">
        <row r="4">
          <cell r="O4">
            <v>67.099999999999994</v>
          </cell>
        </row>
      </sheetData>
      <sheetData sheetId="244">
        <row r="4">
          <cell r="O4">
            <v>67.099999999999994</v>
          </cell>
        </row>
      </sheetData>
      <sheetData sheetId="245">
        <row r="4">
          <cell r="O4">
            <v>67.099999999999994</v>
          </cell>
        </row>
      </sheetData>
      <sheetData sheetId="246">
        <row r="4">
          <cell r="O4">
            <v>67.099999999999994</v>
          </cell>
        </row>
      </sheetData>
      <sheetData sheetId="247">
        <row r="4">
          <cell r="O4">
            <v>67.099999999999994</v>
          </cell>
        </row>
      </sheetData>
      <sheetData sheetId="248">
        <row r="4">
          <cell r="O4">
            <v>67.099999999999994</v>
          </cell>
        </row>
      </sheetData>
      <sheetData sheetId="249">
        <row r="4">
          <cell r="O4">
            <v>67.099999999999994</v>
          </cell>
        </row>
      </sheetData>
      <sheetData sheetId="250">
        <row r="4">
          <cell r="O4">
            <v>67.099999999999994</v>
          </cell>
        </row>
      </sheetData>
      <sheetData sheetId="251">
        <row r="4">
          <cell r="O4">
            <v>67.099999999999994</v>
          </cell>
        </row>
      </sheetData>
      <sheetData sheetId="252">
        <row r="4">
          <cell r="O4">
            <v>67.099999999999994</v>
          </cell>
        </row>
      </sheetData>
      <sheetData sheetId="253">
        <row r="4">
          <cell r="O4">
            <v>67.099999999999994</v>
          </cell>
        </row>
      </sheetData>
      <sheetData sheetId="254">
        <row r="4">
          <cell r="O4">
            <v>67.099999999999994</v>
          </cell>
        </row>
      </sheetData>
      <sheetData sheetId="255">
        <row r="4">
          <cell r="O4">
            <v>67.099999999999994</v>
          </cell>
        </row>
      </sheetData>
      <sheetData sheetId="256">
        <row r="4">
          <cell r="O4">
            <v>67.099999999999994</v>
          </cell>
        </row>
      </sheetData>
      <sheetData sheetId="257">
        <row r="4">
          <cell r="O4">
            <v>67.099999999999994</v>
          </cell>
        </row>
      </sheetData>
      <sheetData sheetId="258">
        <row r="4">
          <cell r="O4">
            <v>67.099999999999994</v>
          </cell>
        </row>
      </sheetData>
      <sheetData sheetId="259">
        <row r="4">
          <cell r="O4">
            <v>67.099999999999994</v>
          </cell>
        </row>
      </sheetData>
      <sheetData sheetId="260">
        <row r="4">
          <cell r="O4">
            <v>67.099999999999994</v>
          </cell>
        </row>
      </sheetData>
      <sheetData sheetId="261">
        <row r="4">
          <cell r="O4">
            <v>67.099999999999994</v>
          </cell>
        </row>
      </sheetData>
      <sheetData sheetId="262">
        <row r="4">
          <cell r="O4">
            <v>67.099999999999994</v>
          </cell>
        </row>
      </sheetData>
      <sheetData sheetId="263">
        <row r="4">
          <cell r="O4">
            <v>67.099999999999994</v>
          </cell>
        </row>
      </sheetData>
      <sheetData sheetId="264">
        <row r="4">
          <cell r="O4">
            <v>67.099999999999994</v>
          </cell>
        </row>
      </sheetData>
      <sheetData sheetId="265">
        <row r="4">
          <cell r="O4">
            <v>67.099999999999994</v>
          </cell>
        </row>
      </sheetData>
      <sheetData sheetId="266">
        <row r="4">
          <cell r="O4">
            <v>67.099999999999994</v>
          </cell>
        </row>
      </sheetData>
      <sheetData sheetId="267">
        <row r="4">
          <cell r="O4">
            <v>67.099999999999994</v>
          </cell>
        </row>
      </sheetData>
      <sheetData sheetId="268">
        <row r="4">
          <cell r="O4">
            <v>67.099999999999994</v>
          </cell>
        </row>
      </sheetData>
      <sheetData sheetId="269">
        <row r="4">
          <cell r="O4">
            <v>67.099999999999994</v>
          </cell>
        </row>
      </sheetData>
      <sheetData sheetId="270">
        <row r="4">
          <cell r="O4">
            <v>67.099999999999994</v>
          </cell>
        </row>
      </sheetData>
      <sheetData sheetId="271">
        <row r="4">
          <cell r="O4">
            <v>67.099999999999994</v>
          </cell>
        </row>
      </sheetData>
      <sheetData sheetId="272">
        <row r="4">
          <cell r="O4">
            <v>67.099999999999994</v>
          </cell>
        </row>
      </sheetData>
      <sheetData sheetId="273">
        <row r="4">
          <cell r="O4">
            <v>67.099999999999994</v>
          </cell>
        </row>
      </sheetData>
      <sheetData sheetId="274">
        <row r="4">
          <cell r="O4">
            <v>67.099999999999994</v>
          </cell>
        </row>
      </sheetData>
      <sheetData sheetId="275">
        <row r="4">
          <cell r="O4">
            <v>67.099999999999994</v>
          </cell>
        </row>
      </sheetData>
      <sheetData sheetId="276">
        <row r="4">
          <cell r="O4">
            <v>67.099999999999994</v>
          </cell>
        </row>
      </sheetData>
      <sheetData sheetId="277">
        <row r="4">
          <cell r="O4">
            <v>67.099999999999994</v>
          </cell>
        </row>
      </sheetData>
      <sheetData sheetId="278">
        <row r="4">
          <cell r="O4">
            <v>67.099999999999994</v>
          </cell>
        </row>
      </sheetData>
      <sheetData sheetId="279">
        <row r="4">
          <cell r="O4">
            <v>67.099999999999994</v>
          </cell>
        </row>
      </sheetData>
      <sheetData sheetId="280">
        <row r="4">
          <cell r="O4">
            <v>67.099999999999994</v>
          </cell>
        </row>
      </sheetData>
      <sheetData sheetId="281">
        <row r="4">
          <cell r="O4">
            <v>67.099999999999994</v>
          </cell>
        </row>
      </sheetData>
      <sheetData sheetId="282">
        <row r="4">
          <cell r="O4">
            <v>67.099999999999994</v>
          </cell>
        </row>
      </sheetData>
      <sheetData sheetId="283">
        <row r="4">
          <cell r="O4">
            <v>67.099999999999994</v>
          </cell>
        </row>
      </sheetData>
      <sheetData sheetId="284">
        <row r="4">
          <cell r="O4">
            <v>67.099999999999994</v>
          </cell>
        </row>
      </sheetData>
      <sheetData sheetId="285">
        <row r="4">
          <cell r="O4">
            <v>67.099999999999994</v>
          </cell>
        </row>
      </sheetData>
      <sheetData sheetId="286">
        <row r="4">
          <cell r="O4">
            <v>67.099999999999994</v>
          </cell>
        </row>
      </sheetData>
      <sheetData sheetId="287">
        <row r="4">
          <cell r="O4">
            <v>67.099999999999994</v>
          </cell>
        </row>
      </sheetData>
      <sheetData sheetId="288">
        <row r="4">
          <cell r="O4">
            <v>67.099999999999994</v>
          </cell>
        </row>
      </sheetData>
      <sheetData sheetId="289">
        <row r="4">
          <cell r="O4">
            <v>67.099999999999994</v>
          </cell>
        </row>
      </sheetData>
      <sheetData sheetId="290">
        <row r="4">
          <cell r="O4">
            <v>67.099999999999994</v>
          </cell>
        </row>
      </sheetData>
      <sheetData sheetId="291">
        <row r="4">
          <cell r="O4">
            <v>67.099999999999994</v>
          </cell>
        </row>
      </sheetData>
      <sheetData sheetId="292">
        <row r="4">
          <cell r="O4">
            <v>67.099999999999994</v>
          </cell>
        </row>
      </sheetData>
      <sheetData sheetId="293">
        <row r="4">
          <cell r="O4">
            <v>67.099999999999994</v>
          </cell>
        </row>
      </sheetData>
      <sheetData sheetId="294">
        <row r="4">
          <cell r="O4">
            <v>67.099999999999994</v>
          </cell>
        </row>
      </sheetData>
      <sheetData sheetId="295">
        <row r="4">
          <cell r="O4">
            <v>67.099999999999994</v>
          </cell>
        </row>
      </sheetData>
      <sheetData sheetId="296">
        <row r="4">
          <cell r="O4">
            <v>67.099999999999994</v>
          </cell>
        </row>
      </sheetData>
      <sheetData sheetId="297">
        <row r="4">
          <cell r="O4">
            <v>67.099999999999994</v>
          </cell>
        </row>
      </sheetData>
      <sheetData sheetId="298">
        <row r="4">
          <cell r="O4">
            <v>67.099999999999994</v>
          </cell>
        </row>
      </sheetData>
      <sheetData sheetId="299">
        <row r="4">
          <cell r="O4">
            <v>67.099999999999994</v>
          </cell>
        </row>
      </sheetData>
      <sheetData sheetId="300">
        <row r="4">
          <cell r="O4">
            <v>67.099999999999994</v>
          </cell>
        </row>
      </sheetData>
      <sheetData sheetId="301">
        <row r="4">
          <cell r="O4">
            <v>67.099999999999994</v>
          </cell>
        </row>
      </sheetData>
      <sheetData sheetId="302">
        <row r="4">
          <cell r="O4">
            <v>67.099999999999994</v>
          </cell>
        </row>
      </sheetData>
      <sheetData sheetId="303">
        <row r="4">
          <cell r="O4">
            <v>67.099999999999994</v>
          </cell>
        </row>
      </sheetData>
      <sheetData sheetId="304">
        <row r="4">
          <cell r="O4">
            <v>67.099999999999994</v>
          </cell>
        </row>
      </sheetData>
      <sheetData sheetId="305">
        <row r="4">
          <cell r="O4">
            <v>67.099999999999994</v>
          </cell>
        </row>
      </sheetData>
      <sheetData sheetId="306">
        <row r="4">
          <cell r="O4">
            <v>67.099999999999994</v>
          </cell>
        </row>
      </sheetData>
      <sheetData sheetId="307">
        <row r="4">
          <cell r="O4">
            <v>67.099999999999994</v>
          </cell>
        </row>
      </sheetData>
      <sheetData sheetId="308">
        <row r="4">
          <cell r="O4">
            <v>67.099999999999994</v>
          </cell>
        </row>
      </sheetData>
      <sheetData sheetId="309">
        <row r="4">
          <cell r="O4">
            <v>67.099999999999994</v>
          </cell>
        </row>
      </sheetData>
      <sheetData sheetId="310">
        <row r="4">
          <cell r="O4">
            <v>67.099999999999994</v>
          </cell>
        </row>
      </sheetData>
      <sheetData sheetId="311">
        <row r="4">
          <cell r="O4">
            <v>67.099999999999994</v>
          </cell>
        </row>
      </sheetData>
      <sheetData sheetId="312">
        <row r="4">
          <cell r="O4">
            <v>67.099999999999994</v>
          </cell>
        </row>
      </sheetData>
      <sheetData sheetId="313">
        <row r="4">
          <cell r="O4">
            <v>67.099999999999994</v>
          </cell>
        </row>
      </sheetData>
      <sheetData sheetId="314">
        <row r="4">
          <cell r="O4">
            <v>67.099999999999994</v>
          </cell>
        </row>
      </sheetData>
      <sheetData sheetId="315">
        <row r="4">
          <cell r="O4">
            <v>67.099999999999994</v>
          </cell>
        </row>
      </sheetData>
      <sheetData sheetId="316">
        <row r="4">
          <cell r="O4">
            <v>67.099999999999994</v>
          </cell>
        </row>
      </sheetData>
      <sheetData sheetId="317">
        <row r="4">
          <cell r="O4">
            <v>67.099999999999994</v>
          </cell>
        </row>
      </sheetData>
      <sheetData sheetId="318">
        <row r="4">
          <cell r="O4">
            <v>67.099999999999994</v>
          </cell>
        </row>
      </sheetData>
      <sheetData sheetId="319">
        <row r="4">
          <cell r="O4">
            <v>67.099999999999994</v>
          </cell>
        </row>
      </sheetData>
      <sheetData sheetId="320">
        <row r="4">
          <cell r="O4">
            <v>67.099999999999994</v>
          </cell>
        </row>
      </sheetData>
      <sheetData sheetId="321">
        <row r="4">
          <cell r="O4">
            <v>67.099999999999994</v>
          </cell>
        </row>
      </sheetData>
      <sheetData sheetId="322">
        <row r="4">
          <cell r="O4">
            <v>67.099999999999994</v>
          </cell>
        </row>
      </sheetData>
      <sheetData sheetId="323">
        <row r="4">
          <cell r="O4">
            <v>67.099999999999994</v>
          </cell>
        </row>
      </sheetData>
      <sheetData sheetId="324">
        <row r="4">
          <cell r="O4">
            <v>67.099999999999994</v>
          </cell>
        </row>
      </sheetData>
      <sheetData sheetId="325">
        <row r="4">
          <cell r="O4">
            <v>67.099999999999994</v>
          </cell>
        </row>
      </sheetData>
      <sheetData sheetId="326">
        <row r="4">
          <cell r="O4">
            <v>67.099999999999994</v>
          </cell>
        </row>
      </sheetData>
      <sheetData sheetId="327">
        <row r="4">
          <cell r="O4">
            <v>67.099999999999994</v>
          </cell>
        </row>
      </sheetData>
      <sheetData sheetId="328">
        <row r="4">
          <cell r="O4">
            <v>67.099999999999994</v>
          </cell>
        </row>
      </sheetData>
      <sheetData sheetId="329">
        <row r="4">
          <cell r="O4">
            <v>67.099999999999994</v>
          </cell>
        </row>
      </sheetData>
      <sheetData sheetId="330">
        <row r="4">
          <cell r="O4">
            <v>67.099999999999994</v>
          </cell>
        </row>
      </sheetData>
      <sheetData sheetId="331">
        <row r="4">
          <cell r="O4">
            <v>67.099999999999994</v>
          </cell>
        </row>
      </sheetData>
      <sheetData sheetId="332">
        <row r="4">
          <cell r="O4">
            <v>67.099999999999994</v>
          </cell>
        </row>
      </sheetData>
      <sheetData sheetId="333">
        <row r="4">
          <cell r="O4">
            <v>67.099999999999994</v>
          </cell>
        </row>
      </sheetData>
      <sheetData sheetId="334">
        <row r="4">
          <cell r="O4">
            <v>67.099999999999994</v>
          </cell>
        </row>
      </sheetData>
      <sheetData sheetId="335">
        <row r="4">
          <cell r="O4">
            <v>67.099999999999994</v>
          </cell>
        </row>
      </sheetData>
      <sheetData sheetId="336">
        <row r="4">
          <cell r="O4">
            <v>67.099999999999994</v>
          </cell>
        </row>
      </sheetData>
      <sheetData sheetId="337">
        <row r="4">
          <cell r="O4">
            <v>67.099999999999994</v>
          </cell>
        </row>
      </sheetData>
      <sheetData sheetId="338">
        <row r="4">
          <cell r="O4">
            <v>67.099999999999994</v>
          </cell>
        </row>
      </sheetData>
      <sheetData sheetId="339">
        <row r="4">
          <cell r="O4">
            <v>67.099999999999994</v>
          </cell>
        </row>
      </sheetData>
      <sheetData sheetId="340">
        <row r="4">
          <cell r="O4">
            <v>67.099999999999994</v>
          </cell>
        </row>
      </sheetData>
      <sheetData sheetId="341">
        <row r="4">
          <cell r="O4">
            <v>67.099999999999994</v>
          </cell>
        </row>
      </sheetData>
      <sheetData sheetId="342">
        <row r="4">
          <cell r="O4">
            <v>67.099999999999994</v>
          </cell>
        </row>
      </sheetData>
      <sheetData sheetId="343">
        <row r="4">
          <cell r="O4">
            <v>67.099999999999994</v>
          </cell>
        </row>
      </sheetData>
      <sheetData sheetId="344">
        <row r="4">
          <cell r="O4">
            <v>67.099999999999994</v>
          </cell>
        </row>
      </sheetData>
      <sheetData sheetId="345">
        <row r="4">
          <cell r="O4">
            <v>67.099999999999994</v>
          </cell>
        </row>
      </sheetData>
      <sheetData sheetId="346">
        <row r="4">
          <cell r="O4">
            <v>67.099999999999994</v>
          </cell>
        </row>
      </sheetData>
      <sheetData sheetId="347">
        <row r="4">
          <cell r="O4">
            <v>67.099999999999994</v>
          </cell>
        </row>
      </sheetData>
      <sheetData sheetId="348">
        <row r="4">
          <cell r="O4">
            <v>67.099999999999994</v>
          </cell>
        </row>
      </sheetData>
      <sheetData sheetId="349">
        <row r="4">
          <cell r="O4">
            <v>67.099999999999994</v>
          </cell>
        </row>
      </sheetData>
      <sheetData sheetId="350">
        <row r="4">
          <cell r="O4">
            <v>67.099999999999994</v>
          </cell>
        </row>
      </sheetData>
      <sheetData sheetId="351">
        <row r="4">
          <cell r="O4">
            <v>67.099999999999994</v>
          </cell>
        </row>
      </sheetData>
      <sheetData sheetId="352">
        <row r="4">
          <cell r="O4">
            <v>67.099999999999994</v>
          </cell>
        </row>
      </sheetData>
      <sheetData sheetId="353">
        <row r="4">
          <cell r="O4">
            <v>67.099999999999994</v>
          </cell>
        </row>
      </sheetData>
      <sheetData sheetId="354">
        <row r="4">
          <cell r="O4">
            <v>67.099999999999994</v>
          </cell>
        </row>
      </sheetData>
      <sheetData sheetId="355">
        <row r="4">
          <cell r="O4">
            <v>67.099999999999994</v>
          </cell>
        </row>
      </sheetData>
      <sheetData sheetId="356">
        <row r="4">
          <cell r="O4">
            <v>67.099999999999994</v>
          </cell>
        </row>
      </sheetData>
      <sheetData sheetId="357">
        <row r="4">
          <cell r="O4">
            <v>67.099999999999994</v>
          </cell>
        </row>
      </sheetData>
      <sheetData sheetId="358">
        <row r="4">
          <cell r="O4">
            <v>67.099999999999994</v>
          </cell>
        </row>
      </sheetData>
      <sheetData sheetId="359">
        <row r="4">
          <cell r="O4">
            <v>67.099999999999994</v>
          </cell>
        </row>
      </sheetData>
      <sheetData sheetId="360">
        <row r="4">
          <cell r="O4">
            <v>67.099999999999994</v>
          </cell>
        </row>
      </sheetData>
      <sheetData sheetId="361">
        <row r="4">
          <cell r="O4">
            <v>67.099999999999994</v>
          </cell>
        </row>
      </sheetData>
      <sheetData sheetId="362">
        <row r="4">
          <cell r="O4">
            <v>67.099999999999994</v>
          </cell>
        </row>
      </sheetData>
      <sheetData sheetId="363">
        <row r="4">
          <cell r="O4">
            <v>67.099999999999994</v>
          </cell>
        </row>
      </sheetData>
      <sheetData sheetId="364">
        <row r="4">
          <cell r="O4">
            <v>67.099999999999994</v>
          </cell>
        </row>
      </sheetData>
      <sheetData sheetId="365">
        <row r="4">
          <cell r="O4">
            <v>67.099999999999994</v>
          </cell>
        </row>
      </sheetData>
      <sheetData sheetId="366">
        <row r="4">
          <cell r="O4">
            <v>67.099999999999994</v>
          </cell>
        </row>
      </sheetData>
      <sheetData sheetId="367">
        <row r="4">
          <cell r="O4">
            <v>67.099999999999994</v>
          </cell>
        </row>
      </sheetData>
      <sheetData sheetId="368">
        <row r="4">
          <cell r="O4">
            <v>67.099999999999994</v>
          </cell>
        </row>
      </sheetData>
      <sheetData sheetId="369">
        <row r="4">
          <cell r="O4">
            <v>67.099999999999994</v>
          </cell>
        </row>
      </sheetData>
      <sheetData sheetId="370">
        <row r="4">
          <cell r="O4">
            <v>67.099999999999994</v>
          </cell>
        </row>
      </sheetData>
      <sheetData sheetId="371">
        <row r="4">
          <cell r="O4">
            <v>67.099999999999994</v>
          </cell>
        </row>
      </sheetData>
      <sheetData sheetId="372">
        <row r="4">
          <cell r="O4">
            <v>67.099999999999994</v>
          </cell>
        </row>
      </sheetData>
      <sheetData sheetId="373">
        <row r="4">
          <cell r="O4">
            <v>67.099999999999994</v>
          </cell>
        </row>
      </sheetData>
      <sheetData sheetId="374">
        <row r="4">
          <cell r="O4">
            <v>67.099999999999994</v>
          </cell>
        </row>
      </sheetData>
      <sheetData sheetId="375">
        <row r="4">
          <cell r="O4">
            <v>67.099999999999994</v>
          </cell>
        </row>
      </sheetData>
      <sheetData sheetId="376">
        <row r="4">
          <cell r="O4">
            <v>67.099999999999994</v>
          </cell>
        </row>
      </sheetData>
      <sheetData sheetId="377">
        <row r="4">
          <cell r="O4">
            <v>67.099999999999994</v>
          </cell>
        </row>
      </sheetData>
      <sheetData sheetId="378">
        <row r="4">
          <cell r="O4">
            <v>67.099999999999994</v>
          </cell>
        </row>
      </sheetData>
      <sheetData sheetId="379">
        <row r="4">
          <cell r="O4">
            <v>67.099999999999994</v>
          </cell>
        </row>
      </sheetData>
      <sheetData sheetId="380">
        <row r="4">
          <cell r="O4">
            <v>67.099999999999994</v>
          </cell>
        </row>
      </sheetData>
      <sheetData sheetId="381">
        <row r="4">
          <cell r="O4">
            <v>67.099999999999994</v>
          </cell>
        </row>
      </sheetData>
      <sheetData sheetId="382">
        <row r="4">
          <cell r="O4">
            <v>67.099999999999994</v>
          </cell>
        </row>
      </sheetData>
      <sheetData sheetId="383">
        <row r="4">
          <cell r="O4">
            <v>67.099999999999994</v>
          </cell>
        </row>
      </sheetData>
      <sheetData sheetId="384">
        <row r="4">
          <cell r="O4">
            <v>67.099999999999994</v>
          </cell>
        </row>
      </sheetData>
      <sheetData sheetId="385">
        <row r="4">
          <cell r="O4">
            <v>67.099999999999994</v>
          </cell>
        </row>
      </sheetData>
      <sheetData sheetId="386">
        <row r="4">
          <cell r="O4">
            <v>67.099999999999994</v>
          </cell>
        </row>
      </sheetData>
      <sheetData sheetId="387">
        <row r="4">
          <cell r="O4">
            <v>67.099999999999994</v>
          </cell>
        </row>
      </sheetData>
      <sheetData sheetId="388">
        <row r="4">
          <cell r="O4">
            <v>67.099999999999994</v>
          </cell>
        </row>
      </sheetData>
      <sheetData sheetId="389">
        <row r="4">
          <cell r="O4">
            <v>67.099999999999994</v>
          </cell>
        </row>
      </sheetData>
      <sheetData sheetId="390">
        <row r="4">
          <cell r="O4">
            <v>67.099999999999994</v>
          </cell>
        </row>
      </sheetData>
      <sheetData sheetId="391">
        <row r="4">
          <cell r="O4">
            <v>67.099999999999994</v>
          </cell>
        </row>
      </sheetData>
      <sheetData sheetId="392">
        <row r="4">
          <cell r="O4">
            <v>67.099999999999994</v>
          </cell>
        </row>
      </sheetData>
      <sheetData sheetId="393">
        <row r="4">
          <cell r="O4">
            <v>67.099999999999994</v>
          </cell>
        </row>
      </sheetData>
      <sheetData sheetId="394">
        <row r="4">
          <cell r="O4">
            <v>67.099999999999994</v>
          </cell>
        </row>
      </sheetData>
      <sheetData sheetId="395">
        <row r="4">
          <cell r="O4">
            <v>67.099999999999994</v>
          </cell>
        </row>
      </sheetData>
      <sheetData sheetId="396">
        <row r="4">
          <cell r="O4">
            <v>67.099999999999994</v>
          </cell>
        </row>
      </sheetData>
      <sheetData sheetId="397">
        <row r="4">
          <cell r="O4">
            <v>67.099999999999994</v>
          </cell>
        </row>
      </sheetData>
      <sheetData sheetId="398">
        <row r="4">
          <cell r="O4">
            <v>67.099999999999994</v>
          </cell>
        </row>
      </sheetData>
      <sheetData sheetId="399">
        <row r="4">
          <cell r="O4">
            <v>67.099999999999994</v>
          </cell>
        </row>
      </sheetData>
      <sheetData sheetId="400">
        <row r="4">
          <cell r="O4">
            <v>67.099999999999994</v>
          </cell>
        </row>
      </sheetData>
      <sheetData sheetId="401">
        <row r="4">
          <cell r="O4">
            <v>67.099999999999994</v>
          </cell>
        </row>
      </sheetData>
      <sheetData sheetId="402">
        <row r="4">
          <cell r="O4">
            <v>67.099999999999994</v>
          </cell>
        </row>
      </sheetData>
      <sheetData sheetId="403">
        <row r="4">
          <cell r="O4">
            <v>67.099999999999994</v>
          </cell>
        </row>
      </sheetData>
      <sheetData sheetId="404">
        <row r="4">
          <cell r="O4">
            <v>67.099999999999994</v>
          </cell>
        </row>
      </sheetData>
      <sheetData sheetId="405">
        <row r="4">
          <cell r="O4">
            <v>67.099999999999994</v>
          </cell>
        </row>
      </sheetData>
      <sheetData sheetId="406">
        <row r="4">
          <cell r="O4">
            <v>67.099999999999994</v>
          </cell>
        </row>
      </sheetData>
      <sheetData sheetId="407">
        <row r="4">
          <cell r="O4">
            <v>67.099999999999994</v>
          </cell>
        </row>
      </sheetData>
      <sheetData sheetId="408">
        <row r="4">
          <cell r="O4">
            <v>67.099999999999994</v>
          </cell>
        </row>
      </sheetData>
      <sheetData sheetId="409">
        <row r="4">
          <cell r="O4">
            <v>67.099999999999994</v>
          </cell>
        </row>
      </sheetData>
      <sheetData sheetId="410">
        <row r="4">
          <cell r="O4">
            <v>67.099999999999994</v>
          </cell>
        </row>
      </sheetData>
      <sheetData sheetId="411">
        <row r="4">
          <cell r="O4">
            <v>67.099999999999994</v>
          </cell>
        </row>
      </sheetData>
      <sheetData sheetId="412">
        <row r="4">
          <cell r="O4">
            <v>67.099999999999994</v>
          </cell>
        </row>
      </sheetData>
      <sheetData sheetId="413">
        <row r="4">
          <cell r="O4">
            <v>67.099999999999994</v>
          </cell>
        </row>
      </sheetData>
      <sheetData sheetId="414">
        <row r="4">
          <cell r="O4">
            <v>67.099999999999994</v>
          </cell>
        </row>
      </sheetData>
      <sheetData sheetId="415">
        <row r="4">
          <cell r="O4">
            <v>67.099999999999994</v>
          </cell>
        </row>
      </sheetData>
      <sheetData sheetId="416">
        <row r="4">
          <cell r="O4">
            <v>67.099999999999994</v>
          </cell>
        </row>
      </sheetData>
      <sheetData sheetId="417">
        <row r="4">
          <cell r="O4">
            <v>67.099999999999994</v>
          </cell>
        </row>
      </sheetData>
      <sheetData sheetId="418">
        <row r="4">
          <cell r="O4">
            <v>67.099999999999994</v>
          </cell>
        </row>
      </sheetData>
      <sheetData sheetId="419">
        <row r="4">
          <cell r="O4">
            <v>67.099999999999994</v>
          </cell>
        </row>
      </sheetData>
      <sheetData sheetId="420">
        <row r="4">
          <cell r="O4">
            <v>67.099999999999994</v>
          </cell>
        </row>
      </sheetData>
      <sheetData sheetId="421">
        <row r="4">
          <cell r="O4">
            <v>67.099999999999994</v>
          </cell>
        </row>
      </sheetData>
      <sheetData sheetId="422">
        <row r="4">
          <cell r="O4">
            <v>67.099999999999994</v>
          </cell>
        </row>
      </sheetData>
      <sheetData sheetId="423">
        <row r="4">
          <cell r="O4">
            <v>67.099999999999994</v>
          </cell>
        </row>
      </sheetData>
      <sheetData sheetId="424">
        <row r="4">
          <cell r="O4">
            <v>67.099999999999994</v>
          </cell>
        </row>
      </sheetData>
      <sheetData sheetId="425">
        <row r="4">
          <cell r="O4">
            <v>67.099999999999994</v>
          </cell>
        </row>
      </sheetData>
      <sheetData sheetId="426">
        <row r="4">
          <cell r="O4">
            <v>67.099999999999994</v>
          </cell>
        </row>
      </sheetData>
      <sheetData sheetId="427">
        <row r="4">
          <cell r="O4">
            <v>67.099999999999994</v>
          </cell>
        </row>
      </sheetData>
      <sheetData sheetId="428">
        <row r="4">
          <cell r="O4">
            <v>67.099999999999994</v>
          </cell>
        </row>
      </sheetData>
      <sheetData sheetId="429">
        <row r="4">
          <cell r="O4">
            <v>67.099999999999994</v>
          </cell>
        </row>
      </sheetData>
      <sheetData sheetId="430">
        <row r="4">
          <cell r="O4">
            <v>67.099999999999994</v>
          </cell>
        </row>
      </sheetData>
      <sheetData sheetId="431">
        <row r="4">
          <cell r="O4">
            <v>67.099999999999994</v>
          </cell>
        </row>
      </sheetData>
      <sheetData sheetId="432">
        <row r="4">
          <cell r="O4">
            <v>67.099999999999994</v>
          </cell>
        </row>
      </sheetData>
      <sheetData sheetId="433">
        <row r="4">
          <cell r="O4">
            <v>67.099999999999994</v>
          </cell>
        </row>
      </sheetData>
      <sheetData sheetId="434">
        <row r="4">
          <cell r="O4">
            <v>67.099999999999994</v>
          </cell>
        </row>
      </sheetData>
      <sheetData sheetId="435">
        <row r="4">
          <cell r="O4">
            <v>67.099999999999994</v>
          </cell>
        </row>
      </sheetData>
      <sheetData sheetId="436">
        <row r="4">
          <cell r="O4">
            <v>67.099999999999994</v>
          </cell>
        </row>
      </sheetData>
      <sheetData sheetId="437">
        <row r="4">
          <cell r="O4">
            <v>67.099999999999994</v>
          </cell>
        </row>
      </sheetData>
      <sheetData sheetId="438">
        <row r="4">
          <cell r="O4">
            <v>67.099999999999994</v>
          </cell>
        </row>
      </sheetData>
      <sheetData sheetId="439">
        <row r="4">
          <cell r="O4">
            <v>67.099999999999994</v>
          </cell>
        </row>
      </sheetData>
      <sheetData sheetId="440">
        <row r="4">
          <cell r="O4">
            <v>67.099999999999994</v>
          </cell>
        </row>
      </sheetData>
      <sheetData sheetId="441">
        <row r="4">
          <cell r="O4">
            <v>67.099999999999994</v>
          </cell>
        </row>
      </sheetData>
      <sheetData sheetId="442">
        <row r="4">
          <cell r="O4">
            <v>67.099999999999994</v>
          </cell>
        </row>
      </sheetData>
      <sheetData sheetId="443">
        <row r="4">
          <cell r="O4">
            <v>67.099999999999994</v>
          </cell>
        </row>
      </sheetData>
      <sheetData sheetId="444">
        <row r="4">
          <cell r="O4">
            <v>67.099999999999994</v>
          </cell>
        </row>
      </sheetData>
      <sheetData sheetId="445">
        <row r="4">
          <cell r="O4">
            <v>67.099999999999994</v>
          </cell>
        </row>
      </sheetData>
      <sheetData sheetId="446">
        <row r="4">
          <cell r="O4">
            <v>67.099999999999994</v>
          </cell>
        </row>
      </sheetData>
      <sheetData sheetId="447">
        <row r="4">
          <cell r="O4">
            <v>67.099999999999994</v>
          </cell>
        </row>
      </sheetData>
      <sheetData sheetId="448">
        <row r="4">
          <cell r="O4">
            <v>67.099999999999994</v>
          </cell>
        </row>
      </sheetData>
      <sheetData sheetId="449">
        <row r="4">
          <cell r="O4">
            <v>67.099999999999994</v>
          </cell>
        </row>
      </sheetData>
      <sheetData sheetId="450">
        <row r="4">
          <cell r="O4">
            <v>67.099999999999994</v>
          </cell>
        </row>
      </sheetData>
      <sheetData sheetId="451">
        <row r="4">
          <cell r="O4">
            <v>67.099999999999994</v>
          </cell>
        </row>
      </sheetData>
      <sheetData sheetId="452">
        <row r="4">
          <cell r="O4">
            <v>67.099999999999994</v>
          </cell>
        </row>
      </sheetData>
      <sheetData sheetId="453">
        <row r="4">
          <cell r="O4">
            <v>67.099999999999994</v>
          </cell>
        </row>
      </sheetData>
      <sheetData sheetId="454">
        <row r="4">
          <cell r="O4">
            <v>67.099999999999994</v>
          </cell>
        </row>
      </sheetData>
      <sheetData sheetId="455">
        <row r="4">
          <cell r="O4">
            <v>67.099999999999994</v>
          </cell>
        </row>
      </sheetData>
      <sheetData sheetId="456">
        <row r="4">
          <cell r="O4">
            <v>67.099999999999994</v>
          </cell>
        </row>
      </sheetData>
      <sheetData sheetId="457">
        <row r="4">
          <cell r="O4">
            <v>67.099999999999994</v>
          </cell>
        </row>
      </sheetData>
      <sheetData sheetId="458">
        <row r="4">
          <cell r="O4">
            <v>67.099999999999994</v>
          </cell>
        </row>
      </sheetData>
      <sheetData sheetId="459">
        <row r="4">
          <cell r="O4">
            <v>67.099999999999994</v>
          </cell>
        </row>
      </sheetData>
      <sheetData sheetId="460">
        <row r="4">
          <cell r="O4">
            <v>67.099999999999994</v>
          </cell>
        </row>
      </sheetData>
      <sheetData sheetId="461">
        <row r="4">
          <cell r="O4">
            <v>67.099999999999994</v>
          </cell>
        </row>
      </sheetData>
      <sheetData sheetId="462">
        <row r="4">
          <cell r="O4">
            <v>67.099999999999994</v>
          </cell>
        </row>
      </sheetData>
      <sheetData sheetId="463">
        <row r="4">
          <cell r="O4">
            <v>67.099999999999994</v>
          </cell>
        </row>
      </sheetData>
      <sheetData sheetId="464">
        <row r="4">
          <cell r="O4">
            <v>67.099999999999994</v>
          </cell>
        </row>
      </sheetData>
      <sheetData sheetId="465">
        <row r="4">
          <cell r="O4">
            <v>67.099999999999994</v>
          </cell>
        </row>
      </sheetData>
      <sheetData sheetId="466">
        <row r="4">
          <cell r="O4">
            <v>67.099999999999994</v>
          </cell>
        </row>
      </sheetData>
      <sheetData sheetId="467">
        <row r="4">
          <cell r="O4">
            <v>67.099999999999994</v>
          </cell>
        </row>
      </sheetData>
      <sheetData sheetId="468">
        <row r="4">
          <cell r="O4">
            <v>67.099999999999994</v>
          </cell>
        </row>
      </sheetData>
      <sheetData sheetId="469">
        <row r="4">
          <cell r="O4">
            <v>67.099999999999994</v>
          </cell>
        </row>
      </sheetData>
      <sheetData sheetId="470">
        <row r="4">
          <cell r="O4">
            <v>67.099999999999994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Уругликка"/>
      <sheetName val="копланмай"/>
      <sheetName val="фориш свод"/>
      <sheetName val="Фориш 2003"/>
      <sheetName val="Жиззах янги раз"/>
      <sheetName val="банк табл"/>
      <sheetName val="Лист2"/>
      <sheetName val="Ресстр2"/>
      <sheetName val="реестр3"/>
      <sheetName val="Реестр1"/>
      <sheetName val="Тохирбек 2003-1"/>
      <sheetName val="фориш_свод"/>
      <sheetName val="Фориш_2003"/>
      <sheetName val="Жиззах_янги_раз"/>
      <sheetName val="банк_табл"/>
      <sheetName val="Тохирбек_2003-1"/>
      <sheetName val="фориш_свод1"/>
      <sheetName val="Фориш_20031"/>
      <sheetName val="Жиззах_янги_раз1"/>
      <sheetName val="банк_табл1"/>
      <sheetName val="Тохирбек_2003-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Уругликка"/>
      <sheetName val="копланмай"/>
      <sheetName val="фориш свод"/>
      <sheetName val="Фориш 2003"/>
      <sheetName val="Жиззах янги раз"/>
      <sheetName val="банк табл"/>
      <sheetName val="Лист2"/>
      <sheetName val="Ресстр2"/>
      <sheetName val="реестр3"/>
      <sheetName val="Реестр1"/>
      <sheetName val="Тохирбек 2003-1"/>
      <sheetName val="фориш_свод"/>
      <sheetName val="Фориш_2003"/>
      <sheetName val="Жиззах_янги_раз"/>
      <sheetName val="банк_табл"/>
      <sheetName val="Тохирбек_2003-1"/>
      <sheetName val="фориш_свод1"/>
      <sheetName val="Фориш_20031"/>
      <sheetName val="Жиззах_янги_раз1"/>
      <sheetName val="банк_табл1"/>
      <sheetName val="Тохирбек_2003-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"/>
      <sheetName val="Жиззах янги раз"/>
      <sheetName val="сабаблар"/>
      <sheetName val="фев"/>
      <sheetName val="Жиззах_янги_раз"/>
      <sheetName val="Жиззах_янги_раз1"/>
      <sheetName val="f007502_18X"/>
      <sheetName val="Жиззах_янги_раз2"/>
      <sheetName val="Oglavlenie"/>
      <sheetName val="Лист3"/>
    </sheetNames>
    <sheetDataSet>
      <sheetData sheetId="0" refreshError="1">
        <row r="1">
          <cell r="A1" t="str">
            <v>MES</v>
          </cell>
          <cell r="B1" t="str">
            <v>K_OBLUPR</v>
          </cell>
          <cell r="C1" t="str">
            <v>NOMFIL</v>
          </cell>
          <cell r="D1" t="str">
            <v>SCHET</v>
          </cell>
          <cell r="E1" t="str">
            <v>R_BS</v>
          </cell>
          <cell r="F1" t="str">
            <v>SCHET1</v>
          </cell>
          <cell r="G1" t="str">
            <v>R_BN</v>
          </cell>
          <cell r="H1" t="str">
            <v>PR_S</v>
          </cell>
          <cell r="I1" t="str">
            <v>OST_DT</v>
          </cell>
          <cell r="J1" t="str">
            <v>OST_KR</v>
          </cell>
          <cell r="K1" t="str">
            <v>OB_DT</v>
          </cell>
          <cell r="L1" t="str">
            <v>OB_KR</v>
          </cell>
          <cell r="M1" t="str">
            <v>IOST_DT</v>
          </cell>
          <cell r="N1" t="str">
            <v>IOST_KR</v>
          </cell>
          <cell r="O1" t="str">
            <v>NAIM</v>
          </cell>
        </row>
        <row r="2">
          <cell r="A2">
            <v>9</v>
          </cell>
          <cell r="B2">
            <v>214</v>
          </cell>
          <cell r="C2">
            <v>214</v>
          </cell>
          <cell r="D2">
            <v>11</v>
          </cell>
          <cell r="E2">
            <v>1</v>
          </cell>
          <cell r="F2">
            <v>30903.01</v>
          </cell>
          <cell r="H2">
            <v>3</v>
          </cell>
          <cell r="I2">
            <v>0</v>
          </cell>
          <cell r="J2">
            <v>7827145.1799999997</v>
          </cell>
          <cell r="K2">
            <v>14063945.08</v>
          </cell>
          <cell r="L2">
            <v>4469064.34</v>
          </cell>
          <cell r="M2">
            <v>1767735.56</v>
          </cell>
          <cell r="N2">
            <v>0</v>
          </cell>
          <cell r="O2" t="str">
            <v>Резервный фонд общего назначения</v>
          </cell>
        </row>
        <row r="3">
          <cell r="A3">
            <v>9</v>
          </cell>
          <cell r="B3">
            <v>214</v>
          </cell>
          <cell r="C3">
            <v>3563</v>
          </cell>
          <cell r="D3">
            <v>11</v>
          </cell>
          <cell r="E3">
            <v>1</v>
          </cell>
          <cell r="F3">
            <v>30903.01</v>
          </cell>
          <cell r="H3">
            <v>3</v>
          </cell>
          <cell r="I3">
            <v>0</v>
          </cell>
          <cell r="J3">
            <v>843012.61</v>
          </cell>
          <cell r="K3">
            <v>800861.98</v>
          </cell>
          <cell r="L3">
            <v>1091189.76</v>
          </cell>
          <cell r="M3">
            <v>0</v>
          </cell>
          <cell r="N3">
            <v>1133340.3899999999</v>
          </cell>
          <cell r="O3" t="str">
            <v>Резервный фонд общего назначения</v>
          </cell>
        </row>
        <row r="4">
          <cell r="A4">
            <v>9</v>
          </cell>
          <cell r="B4">
            <v>214</v>
          </cell>
          <cell r="C4">
            <v>5996</v>
          </cell>
          <cell r="D4">
            <v>11</v>
          </cell>
          <cell r="E4">
            <v>1</v>
          </cell>
          <cell r="F4">
            <v>30903.01</v>
          </cell>
          <cell r="H4">
            <v>3</v>
          </cell>
          <cell r="I4">
            <v>0</v>
          </cell>
          <cell r="J4">
            <v>1538049.01</v>
          </cell>
          <cell r="K4">
            <v>1808535.05</v>
          </cell>
          <cell r="L4">
            <v>347388.49</v>
          </cell>
          <cell r="M4">
            <v>0</v>
          </cell>
          <cell r="N4">
            <v>76902.45</v>
          </cell>
          <cell r="O4" t="str">
            <v>Резервный фонд общего назначения</v>
          </cell>
        </row>
        <row r="5">
          <cell r="A5">
            <v>9</v>
          </cell>
          <cell r="B5">
            <v>214</v>
          </cell>
          <cell r="C5">
            <v>7783</v>
          </cell>
          <cell r="D5">
            <v>11</v>
          </cell>
          <cell r="E5">
            <v>1</v>
          </cell>
          <cell r="F5">
            <v>30903.01</v>
          </cell>
          <cell r="H5">
            <v>3</v>
          </cell>
          <cell r="I5">
            <v>369002.56</v>
          </cell>
          <cell r="J5">
            <v>0</v>
          </cell>
          <cell r="K5">
            <v>0</v>
          </cell>
          <cell r="L5">
            <v>1469639.67</v>
          </cell>
          <cell r="M5">
            <v>0</v>
          </cell>
          <cell r="N5">
            <v>1100637.1100000001</v>
          </cell>
          <cell r="O5" t="str">
            <v>Резервный фонд общего назначения</v>
          </cell>
        </row>
        <row r="6">
          <cell r="A6">
            <v>9</v>
          </cell>
          <cell r="B6">
            <v>214</v>
          </cell>
          <cell r="C6">
            <v>7845</v>
          </cell>
          <cell r="D6">
            <v>11</v>
          </cell>
          <cell r="E6">
            <v>1</v>
          </cell>
          <cell r="F6">
            <v>30903.01</v>
          </cell>
          <cell r="H6">
            <v>3</v>
          </cell>
          <cell r="I6">
            <v>2133419.61</v>
          </cell>
          <cell r="J6">
            <v>0</v>
          </cell>
          <cell r="K6">
            <v>0</v>
          </cell>
          <cell r="L6">
            <v>2763454.35</v>
          </cell>
          <cell r="M6">
            <v>0</v>
          </cell>
          <cell r="N6">
            <v>630034.74</v>
          </cell>
          <cell r="O6" t="str">
            <v>Резервный фонд общего назначения</v>
          </cell>
        </row>
        <row r="7">
          <cell r="A7">
            <v>9</v>
          </cell>
          <cell r="B7">
            <v>214</v>
          </cell>
          <cell r="C7">
            <v>7948</v>
          </cell>
          <cell r="D7">
            <v>11</v>
          </cell>
          <cell r="E7">
            <v>1</v>
          </cell>
          <cell r="F7">
            <v>30903.01</v>
          </cell>
          <cell r="H7">
            <v>3</v>
          </cell>
          <cell r="I7">
            <v>1152432.56</v>
          </cell>
          <cell r="J7">
            <v>0</v>
          </cell>
          <cell r="K7">
            <v>0</v>
          </cell>
          <cell r="L7">
            <v>1787375.46</v>
          </cell>
          <cell r="M7">
            <v>0</v>
          </cell>
          <cell r="N7">
            <v>634942.9</v>
          </cell>
          <cell r="O7" t="str">
            <v>Резервный фонд общего назначения</v>
          </cell>
        </row>
        <row r="8">
          <cell r="A8">
            <v>9</v>
          </cell>
          <cell r="B8">
            <v>214</v>
          </cell>
          <cell r="C8">
            <v>8002</v>
          </cell>
          <cell r="D8">
            <v>11</v>
          </cell>
          <cell r="E8">
            <v>1</v>
          </cell>
          <cell r="F8">
            <v>30903.01</v>
          </cell>
          <cell r="H8">
            <v>3</v>
          </cell>
          <cell r="I8">
            <v>1812458.19</v>
          </cell>
          <cell r="J8">
            <v>0</v>
          </cell>
          <cell r="K8">
            <v>0</v>
          </cell>
          <cell r="L8">
            <v>2361374.98</v>
          </cell>
          <cell r="M8">
            <v>0</v>
          </cell>
          <cell r="N8">
            <v>548916.79</v>
          </cell>
          <cell r="O8" t="str">
            <v>Резервный фонд общего назначения</v>
          </cell>
        </row>
        <row r="9">
          <cell r="A9">
            <v>9</v>
          </cell>
          <cell r="B9">
            <v>214</v>
          </cell>
          <cell r="C9">
            <v>8104</v>
          </cell>
          <cell r="D9">
            <v>11</v>
          </cell>
          <cell r="E9">
            <v>1</v>
          </cell>
          <cell r="F9">
            <v>30903.01</v>
          </cell>
          <cell r="H9">
            <v>3</v>
          </cell>
          <cell r="I9">
            <v>1766932.06</v>
          </cell>
          <cell r="J9">
            <v>0</v>
          </cell>
          <cell r="K9">
            <v>0</v>
          </cell>
          <cell r="L9">
            <v>2342082.87</v>
          </cell>
          <cell r="M9">
            <v>0</v>
          </cell>
          <cell r="N9">
            <v>575150.81000000006</v>
          </cell>
          <cell r="O9" t="str">
            <v>Резервный фонд общего назначения</v>
          </cell>
        </row>
        <row r="10">
          <cell r="A10">
            <v>9</v>
          </cell>
          <cell r="B10">
            <v>214</v>
          </cell>
          <cell r="C10">
            <v>8137</v>
          </cell>
          <cell r="D10">
            <v>11</v>
          </cell>
          <cell r="E10">
            <v>1</v>
          </cell>
          <cell r="F10">
            <v>30903.01</v>
          </cell>
          <cell r="H10">
            <v>3</v>
          </cell>
          <cell r="I10">
            <v>0</v>
          </cell>
          <cell r="J10">
            <v>79386.02</v>
          </cell>
          <cell r="K10">
            <v>75416.72</v>
          </cell>
          <cell r="L10">
            <v>777290</v>
          </cell>
          <cell r="M10">
            <v>0</v>
          </cell>
          <cell r="N10">
            <v>781259.3</v>
          </cell>
          <cell r="O10" t="str">
            <v>Резервный фонд общего назначения</v>
          </cell>
        </row>
        <row r="11">
          <cell r="A11">
            <v>9</v>
          </cell>
          <cell r="B11">
            <v>214</v>
          </cell>
          <cell r="C11">
            <v>8298</v>
          </cell>
          <cell r="D11">
            <v>11</v>
          </cell>
          <cell r="E11">
            <v>1</v>
          </cell>
          <cell r="F11">
            <v>30903.01</v>
          </cell>
          <cell r="H11">
            <v>3</v>
          </cell>
          <cell r="I11">
            <v>2286118.7799999998</v>
          </cell>
          <cell r="J11">
            <v>0</v>
          </cell>
          <cell r="K11">
            <v>0</v>
          </cell>
          <cell r="L11">
            <v>2644496.33</v>
          </cell>
          <cell r="M11">
            <v>0</v>
          </cell>
          <cell r="N11">
            <v>358377.55</v>
          </cell>
          <cell r="O11" t="str">
            <v>Резервный фонд общего назначения</v>
          </cell>
        </row>
        <row r="12">
          <cell r="A12">
            <v>9</v>
          </cell>
          <cell r="B12">
            <v>214</v>
          </cell>
          <cell r="C12">
            <v>8533</v>
          </cell>
          <cell r="D12">
            <v>11</v>
          </cell>
          <cell r="E12">
            <v>1</v>
          </cell>
          <cell r="F12">
            <v>30903.01</v>
          </cell>
          <cell r="H12">
            <v>3</v>
          </cell>
          <cell r="I12">
            <v>1034310.92</v>
          </cell>
          <cell r="J12">
            <v>0</v>
          </cell>
          <cell r="K12">
            <v>0</v>
          </cell>
          <cell r="L12">
            <v>1399678.97</v>
          </cell>
          <cell r="M12">
            <v>0</v>
          </cell>
          <cell r="N12">
            <v>365368.05</v>
          </cell>
          <cell r="O12" t="str">
            <v>Резервный фонд общего назначения</v>
          </cell>
        </row>
        <row r="13">
          <cell r="A13">
            <v>9</v>
          </cell>
          <cell r="B13">
            <v>214</v>
          </cell>
          <cell r="C13">
            <v>8659</v>
          </cell>
          <cell r="D13">
            <v>11</v>
          </cell>
          <cell r="E13">
            <v>1</v>
          </cell>
          <cell r="F13">
            <v>30903.01</v>
          </cell>
          <cell r="H13">
            <v>3</v>
          </cell>
          <cell r="I13">
            <v>2497035.7599999998</v>
          </cell>
          <cell r="J13">
            <v>0</v>
          </cell>
          <cell r="K13">
            <v>0</v>
          </cell>
          <cell r="L13">
            <v>2497035.7599999998</v>
          </cell>
          <cell r="M13">
            <v>0</v>
          </cell>
          <cell r="N13">
            <v>0</v>
          </cell>
          <cell r="O13" t="str">
            <v>Резервный фонд общего назначения</v>
          </cell>
        </row>
        <row r="14">
          <cell r="A14">
            <v>9</v>
          </cell>
          <cell r="B14">
            <v>214</v>
          </cell>
          <cell r="C14">
            <v>214</v>
          </cell>
          <cell r="D14">
            <v>12.01</v>
          </cell>
          <cell r="E14">
            <v>1</v>
          </cell>
          <cell r="F14">
            <v>30903.02</v>
          </cell>
          <cell r="H14">
            <v>3</v>
          </cell>
          <cell r="I14">
            <v>0</v>
          </cell>
          <cell r="J14">
            <v>402909.46</v>
          </cell>
          <cell r="K14">
            <v>199983.96</v>
          </cell>
          <cell r="L14">
            <v>288791</v>
          </cell>
          <cell r="M14">
            <v>0</v>
          </cell>
          <cell r="N14">
            <v>491716.5</v>
          </cell>
          <cell r="O14" t="str">
            <v>Средства, направленные в фонд РБИ</v>
          </cell>
        </row>
        <row r="15">
          <cell r="A15">
            <v>9</v>
          </cell>
          <cell r="B15">
            <v>214</v>
          </cell>
          <cell r="C15">
            <v>3563</v>
          </cell>
          <cell r="D15">
            <v>12.01</v>
          </cell>
          <cell r="E15">
            <v>1</v>
          </cell>
          <cell r="F15">
            <v>30903.02</v>
          </cell>
          <cell r="H15">
            <v>3</v>
          </cell>
          <cell r="I15">
            <v>0</v>
          </cell>
          <cell r="J15">
            <v>1229414.31</v>
          </cell>
          <cell r="K15">
            <v>442199.28</v>
          </cell>
          <cell r="L15">
            <v>1763202</v>
          </cell>
          <cell r="M15">
            <v>0</v>
          </cell>
          <cell r="N15">
            <v>2550417.0299999998</v>
          </cell>
          <cell r="O15" t="str">
            <v>Средства, направленные в фонд РБИ</v>
          </cell>
        </row>
        <row r="16">
          <cell r="A16">
            <v>9</v>
          </cell>
          <cell r="B16">
            <v>214</v>
          </cell>
          <cell r="C16">
            <v>5996</v>
          </cell>
          <cell r="D16">
            <v>12.01</v>
          </cell>
          <cell r="E16">
            <v>1</v>
          </cell>
          <cell r="F16">
            <v>30903.02</v>
          </cell>
          <cell r="H16">
            <v>3</v>
          </cell>
          <cell r="I16">
            <v>0</v>
          </cell>
          <cell r="J16">
            <v>3032517.15</v>
          </cell>
          <cell r="K16">
            <v>427472.64000000001</v>
          </cell>
          <cell r="L16">
            <v>1057402.3999999999</v>
          </cell>
          <cell r="M16">
            <v>0</v>
          </cell>
          <cell r="N16">
            <v>3662446.91</v>
          </cell>
          <cell r="O16" t="str">
            <v>Средства, направленные в фонд РБИ</v>
          </cell>
        </row>
        <row r="17">
          <cell r="A17">
            <v>9</v>
          </cell>
          <cell r="B17">
            <v>214</v>
          </cell>
          <cell r="C17">
            <v>7783</v>
          </cell>
          <cell r="D17">
            <v>12.01</v>
          </cell>
          <cell r="E17">
            <v>1</v>
          </cell>
          <cell r="F17">
            <v>30903.02</v>
          </cell>
          <cell r="H17">
            <v>3</v>
          </cell>
          <cell r="I17">
            <v>0</v>
          </cell>
          <cell r="J17">
            <v>1012898.38</v>
          </cell>
          <cell r="K17">
            <v>28835</v>
          </cell>
          <cell r="L17">
            <v>1281316.6100000001</v>
          </cell>
          <cell r="M17">
            <v>0</v>
          </cell>
          <cell r="N17">
            <v>2265379.9900000002</v>
          </cell>
          <cell r="O17" t="str">
            <v>Средства, направленные в фонд РБИ</v>
          </cell>
        </row>
        <row r="18">
          <cell r="A18">
            <v>9</v>
          </cell>
          <cell r="B18">
            <v>214</v>
          </cell>
          <cell r="C18">
            <v>7845</v>
          </cell>
          <cell r="D18">
            <v>12.01</v>
          </cell>
          <cell r="E18">
            <v>1</v>
          </cell>
          <cell r="F18">
            <v>30903.02</v>
          </cell>
          <cell r="H18">
            <v>3</v>
          </cell>
          <cell r="I18">
            <v>0</v>
          </cell>
          <cell r="J18">
            <v>1133324.81</v>
          </cell>
          <cell r="K18">
            <v>486531.77</v>
          </cell>
          <cell r="L18">
            <v>1139291.57</v>
          </cell>
          <cell r="M18">
            <v>0</v>
          </cell>
          <cell r="N18">
            <v>1786084.61</v>
          </cell>
          <cell r="O18" t="str">
            <v>Средства, направленные в фонд РБИ</v>
          </cell>
        </row>
        <row r="19">
          <cell r="A19">
            <v>9</v>
          </cell>
          <cell r="B19">
            <v>214</v>
          </cell>
          <cell r="C19">
            <v>7948</v>
          </cell>
          <cell r="D19">
            <v>12.01</v>
          </cell>
          <cell r="E19">
            <v>1</v>
          </cell>
          <cell r="F19">
            <v>30903.02</v>
          </cell>
          <cell r="H19">
            <v>3</v>
          </cell>
          <cell r="I19">
            <v>0</v>
          </cell>
          <cell r="J19">
            <v>844632.27</v>
          </cell>
          <cell r="K19">
            <v>374481.55</v>
          </cell>
          <cell r="L19">
            <v>986679.34</v>
          </cell>
          <cell r="M19">
            <v>0</v>
          </cell>
          <cell r="N19">
            <v>1456830.06</v>
          </cell>
          <cell r="O19" t="str">
            <v>Средства, направленные в фонд РБИ</v>
          </cell>
        </row>
        <row r="20">
          <cell r="A20">
            <v>9</v>
          </cell>
          <cell r="B20">
            <v>214</v>
          </cell>
          <cell r="C20">
            <v>8002</v>
          </cell>
          <cell r="D20">
            <v>12.01</v>
          </cell>
          <cell r="E20">
            <v>1</v>
          </cell>
          <cell r="F20">
            <v>30903.02</v>
          </cell>
          <cell r="H20">
            <v>3</v>
          </cell>
          <cell r="I20">
            <v>0</v>
          </cell>
          <cell r="J20">
            <v>1577560.66</v>
          </cell>
          <cell r="K20">
            <v>365884.49</v>
          </cell>
          <cell r="L20">
            <v>1058155.01</v>
          </cell>
          <cell r="M20">
            <v>0</v>
          </cell>
          <cell r="N20">
            <v>2269831.1800000002</v>
          </cell>
          <cell r="O20" t="str">
            <v>Средства, направленные в фонд РБИ</v>
          </cell>
        </row>
        <row r="21">
          <cell r="A21">
            <v>9</v>
          </cell>
          <cell r="B21">
            <v>214</v>
          </cell>
          <cell r="C21">
            <v>8104</v>
          </cell>
          <cell r="D21">
            <v>12.01</v>
          </cell>
          <cell r="E21">
            <v>1</v>
          </cell>
          <cell r="F21">
            <v>30903.02</v>
          </cell>
          <cell r="H21">
            <v>3</v>
          </cell>
          <cell r="I21">
            <v>0</v>
          </cell>
          <cell r="J21">
            <v>864836.51</v>
          </cell>
          <cell r="K21">
            <v>451515.51</v>
          </cell>
          <cell r="L21">
            <v>828728.46</v>
          </cell>
          <cell r="M21">
            <v>0</v>
          </cell>
          <cell r="N21">
            <v>1242049.46</v>
          </cell>
          <cell r="O21" t="str">
            <v>Средства, направленные в фонд РБИ</v>
          </cell>
        </row>
        <row r="22">
          <cell r="A22">
            <v>9</v>
          </cell>
          <cell r="B22">
            <v>214</v>
          </cell>
          <cell r="C22">
            <v>8137</v>
          </cell>
          <cell r="D22">
            <v>12.01</v>
          </cell>
          <cell r="E22">
            <v>1</v>
          </cell>
          <cell r="F22">
            <v>30903.02</v>
          </cell>
          <cell r="H22">
            <v>3</v>
          </cell>
          <cell r="I22">
            <v>0</v>
          </cell>
          <cell r="J22">
            <v>1079116.1000000001</v>
          </cell>
          <cell r="K22">
            <v>419389.38</v>
          </cell>
          <cell r="L22">
            <v>611484</v>
          </cell>
          <cell r="M22">
            <v>0</v>
          </cell>
          <cell r="N22">
            <v>1271210.72</v>
          </cell>
          <cell r="O22" t="str">
            <v>Средства, направленные в фонд РБИ</v>
          </cell>
        </row>
        <row r="23">
          <cell r="A23">
            <v>9</v>
          </cell>
          <cell r="B23">
            <v>214</v>
          </cell>
          <cell r="C23">
            <v>8298</v>
          </cell>
          <cell r="D23">
            <v>12.01</v>
          </cell>
          <cell r="E23">
            <v>1</v>
          </cell>
          <cell r="F23">
            <v>30903.02</v>
          </cell>
          <cell r="H23">
            <v>3</v>
          </cell>
          <cell r="I23">
            <v>0</v>
          </cell>
          <cell r="J23">
            <v>865328.73</v>
          </cell>
          <cell r="K23">
            <v>113677.25</v>
          </cell>
          <cell r="L23">
            <v>1112144.3899999999</v>
          </cell>
          <cell r="M23">
            <v>0</v>
          </cell>
          <cell r="N23">
            <v>1863795.87</v>
          </cell>
          <cell r="O23" t="str">
            <v>Средства, направленные в фонд РБИ</v>
          </cell>
        </row>
        <row r="24">
          <cell r="A24">
            <v>9</v>
          </cell>
          <cell r="B24">
            <v>214</v>
          </cell>
          <cell r="C24">
            <v>8533</v>
          </cell>
          <cell r="D24">
            <v>12.01</v>
          </cell>
          <cell r="E24">
            <v>1</v>
          </cell>
          <cell r="F24">
            <v>30903.02</v>
          </cell>
          <cell r="H24">
            <v>3</v>
          </cell>
          <cell r="I24">
            <v>0</v>
          </cell>
          <cell r="J24">
            <v>538817.13</v>
          </cell>
          <cell r="K24">
            <v>424456.18</v>
          </cell>
          <cell r="L24">
            <v>321254.90000000002</v>
          </cell>
          <cell r="M24">
            <v>0</v>
          </cell>
          <cell r="N24">
            <v>435615.85</v>
          </cell>
          <cell r="O24" t="str">
            <v>Средства, направленные в фонд РБИ</v>
          </cell>
        </row>
        <row r="25">
          <cell r="A25">
            <v>9</v>
          </cell>
          <cell r="B25">
            <v>214</v>
          </cell>
          <cell r="C25">
            <v>8659</v>
          </cell>
          <cell r="D25">
            <v>12.01</v>
          </cell>
          <cell r="E25">
            <v>1</v>
          </cell>
          <cell r="F25">
            <v>30903.02</v>
          </cell>
          <cell r="H25">
            <v>3</v>
          </cell>
          <cell r="I25">
            <v>0</v>
          </cell>
          <cell r="J25">
            <v>818397.15</v>
          </cell>
          <cell r="K25">
            <v>561407.27</v>
          </cell>
          <cell r="L25">
            <v>586582</v>
          </cell>
          <cell r="M25">
            <v>0</v>
          </cell>
          <cell r="N25">
            <v>843571.88</v>
          </cell>
          <cell r="O25" t="str">
            <v>Средства, направленные в фонд РБИ</v>
          </cell>
        </row>
        <row r="26">
          <cell r="A26">
            <v>9</v>
          </cell>
          <cell r="B26">
            <v>214</v>
          </cell>
          <cell r="C26">
            <v>214</v>
          </cell>
          <cell r="D26">
            <v>12.03</v>
          </cell>
          <cell r="E26">
            <v>1</v>
          </cell>
          <cell r="F26">
            <v>30903.03</v>
          </cell>
          <cell r="H26">
            <v>3</v>
          </cell>
          <cell r="I26">
            <v>12971937.73</v>
          </cell>
          <cell r="J26">
            <v>0</v>
          </cell>
          <cell r="K26">
            <v>2583351.5</v>
          </cell>
          <cell r="L26">
            <v>15555289.23</v>
          </cell>
          <cell r="M26">
            <v>0</v>
          </cell>
          <cell r="N26">
            <v>0</v>
          </cell>
          <cell r="O26" t="str">
            <v>Единый фонд Заработной платы</v>
          </cell>
        </row>
        <row r="27">
          <cell r="A27">
            <v>9</v>
          </cell>
          <cell r="B27">
            <v>214</v>
          </cell>
          <cell r="C27">
            <v>214</v>
          </cell>
          <cell r="D27">
            <v>12.04</v>
          </cell>
          <cell r="E27">
            <v>1</v>
          </cell>
          <cell r="F27">
            <v>30903.040000000001</v>
          </cell>
          <cell r="H27">
            <v>3</v>
          </cell>
          <cell r="I27">
            <v>0</v>
          </cell>
          <cell r="J27">
            <v>0</v>
          </cell>
          <cell r="K27">
            <v>0</v>
          </cell>
          <cell r="L27">
            <v>122129.04</v>
          </cell>
          <cell r="M27">
            <v>0</v>
          </cell>
          <cell r="N27">
            <v>122129.04</v>
          </cell>
          <cell r="O27" t="str">
            <v>Средства, израсходованные на развитие банк. инфр-ры</v>
          </cell>
        </row>
        <row r="28">
          <cell r="A28">
            <v>9</v>
          </cell>
          <cell r="B28">
            <v>214</v>
          </cell>
          <cell r="C28">
            <v>3563</v>
          </cell>
          <cell r="D28">
            <v>12.04</v>
          </cell>
          <cell r="E28">
            <v>1</v>
          </cell>
          <cell r="F28">
            <v>30903.040000000001</v>
          </cell>
          <cell r="H28">
            <v>3</v>
          </cell>
          <cell r="I28">
            <v>0</v>
          </cell>
          <cell r="J28">
            <v>0</v>
          </cell>
          <cell r="K28">
            <v>0</v>
          </cell>
          <cell r="L28">
            <v>375699</v>
          </cell>
          <cell r="M28">
            <v>0</v>
          </cell>
          <cell r="N28">
            <v>375699</v>
          </cell>
          <cell r="O28" t="str">
            <v>Средства, израсходованные на развитие банк. инфр-ры</v>
          </cell>
        </row>
        <row r="29">
          <cell r="A29">
            <v>9</v>
          </cell>
          <cell r="B29">
            <v>214</v>
          </cell>
          <cell r="C29">
            <v>5996</v>
          </cell>
          <cell r="D29">
            <v>12.04</v>
          </cell>
          <cell r="E29">
            <v>1</v>
          </cell>
          <cell r="F29">
            <v>30903.040000000001</v>
          </cell>
          <cell r="H29">
            <v>3</v>
          </cell>
          <cell r="I29">
            <v>0</v>
          </cell>
          <cell r="J29">
            <v>0</v>
          </cell>
          <cell r="K29">
            <v>0</v>
          </cell>
          <cell r="L29">
            <v>347388.49</v>
          </cell>
          <cell r="M29">
            <v>0</v>
          </cell>
          <cell r="N29">
            <v>347388.49</v>
          </cell>
          <cell r="O29" t="str">
            <v>Средства, израсходованные на развитие банк. инфр-ры</v>
          </cell>
        </row>
        <row r="30">
          <cell r="A30">
            <v>9</v>
          </cell>
          <cell r="B30">
            <v>214</v>
          </cell>
          <cell r="C30">
            <v>7845</v>
          </cell>
          <cell r="D30">
            <v>12.04</v>
          </cell>
          <cell r="E30">
            <v>1</v>
          </cell>
          <cell r="F30">
            <v>30903.040000000001</v>
          </cell>
          <cell r="H30">
            <v>3</v>
          </cell>
          <cell r="I30">
            <v>0</v>
          </cell>
          <cell r="J30">
            <v>0</v>
          </cell>
          <cell r="K30">
            <v>0</v>
          </cell>
          <cell r="L30">
            <v>334118.45</v>
          </cell>
          <cell r="M30">
            <v>0</v>
          </cell>
          <cell r="N30">
            <v>334118.45</v>
          </cell>
          <cell r="O30" t="str">
            <v>Средства, израсходованные на развитие банк. инфр-ры</v>
          </cell>
        </row>
        <row r="31">
          <cell r="A31">
            <v>9</v>
          </cell>
          <cell r="B31">
            <v>214</v>
          </cell>
          <cell r="C31">
            <v>7948</v>
          </cell>
          <cell r="D31">
            <v>12.04</v>
          </cell>
          <cell r="E31">
            <v>1</v>
          </cell>
          <cell r="F31">
            <v>30903.040000000001</v>
          </cell>
          <cell r="H31">
            <v>3</v>
          </cell>
          <cell r="I31">
            <v>0</v>
          </cell>
          <cell r="J31">
            <v>0</v>
          </cell>
          <cell r="K31">
            <v>0</v>
          </cell>
          <cell r="L31">
            <v>374481.55</v>
          </cell>
          <cell r="M31">
            <v>0</v>
          </cell>
          <cell r="N31">
            <v>374481.55</v>
          </cell>
          <cell r="O31" t="str">
            <v>Средства, израсходованные на развитие банк. инфр-ры</v>
          </cell>
        </row>
        <row r="32">
          <cell r="A32">
            <v>9</v>
          </cell>
          <cell r="B32">
            <v>214</v>
          </cell>
          <cell r="C32">
            <v>8002</v>
          </cell>
          <cell r="D32">
            <v>12.04</v>
          </cell>
          <cell r="E32">
            <v>1</v>
          </cell>
          <cell r="F32">
            <v>30903.040000000001</v>
          </cell>
          <cell r="H32">
            <v>3</v>
          </cell>
          <cell r="I32">
            <v>0</v>
          </cell>
          <cell r="J32">
            <v>0</v>
          </cell>
          <cell r="K32">
            <v>0</v>
          </cell>
          <cell r="L32">
            <v>349384.49</v>
          </cell>
          <cell r="M32">
            <v>0</v>
          </cell>
          <cell r="N32">
            <v>349384.49</v>
          </cell>
          <cell r="O32" t="str">
            <v>Средства, израсходованные на развитие банк. инфр-ры</v>
          </cell>
        </row>
        <row r="33">
          <cell r="A33">
            <v>9</v>
          </cell>
          <cell r="B33">
            <v>214</v>
          </cell>
          <cell r="C33">
            <v>8104</v>
          </cell>
          <cell r="D33">
            <v>12.04</v>
          </cell>
          <cell r="E33">
            <v>1</v>
          </cell>
          <cell r="F33">
            <v>30903.040000000001</v>
          </cell>
          <cell r="H33">
            <v>3</v>
          </cell>
          <cell r="I33">
            <v>0</v>
          </cell>
          <cell r="J33">
            <v>0</v>
          </cell>
          <cell r="K33">
            <v>0</v>
          </cell>
          <cell r="L33">
            <v>331799.51</v>
          </cell>
          <cell r="M33">
            <v>0</v>
          </cell>
          <cell r="N33">
            <v>331799.51</v>
          </cell>
          <cell r="O33" t="str">
            <v>Средства, израсходованные на развитие банк. инфр-ры</v>
          </cell>
        </row>
        <row r="34">
          <cell r="A34">
            <v>9</v>
          </cell>
          <cell r="B34">
            <v>214</v>
          </cell>
          <cell r="C34">
            <v>8137</v>
          </cell>
          <cell r="D34">
            <v>12.04</v>
          </cell>
          <cell r="E34">
            <v>1</v>
          </cell>
          <cell r="F34">
            <v>30903.040000000001</v>
          </cell>
          <cell r="H34">
            <v>3</v>
          </cell>
          <cell r="I34">
            <v>0</v>
          </cell>
          <cell r="J34">
            <v>0</v>
          </cell>
          <cell r="K34">
            <v>0</v>
          </cell>
          <cell r="L34">
            <v>372639.28</v>
          </cell>
          <cell r="M34">
            <v>0</v>
          </cell>
          <cell r="N34">
            <v>372639.28</v>
          </cell>
          <cell r="O34" t="str">
            <v>Средства, израсходованные на развитие банк. инфр-ры</v>
          </cell>
        </row>
        <row r="35">
          <cell r="A35">
            <v>9</v>
          </cell>
          <cell r="B35">
            <v>214</v>
          </cell>
          <cell r="C35">
            <v>8298</v>
          </cell>
          <cell r="D35">
            <v>12.04</v>
          </cell>
          <cell r="E35">
            <v>1</v>
          </cell>
          <cell r="F35">
            <v>30903.040000000001</v>
          </cell>
          <cell r="H35">
            <v>3</v>
          </cell>
          <cell r="I35">
            <v>0</v>
          </cell>
          <cell r="J35">
            <v>0</v>
          </cell>
          <cell r="K35">
            <v>0</v>
          </cell>
          <cell r="L35">
            <v>68838</v>
          </cell>
          <cell r="M35">
            <v>0</v>
          </cell>
          <cell r="N35">
            <v>68838</v>
          </cell>
          <cell r="O35" t="str">
            <v>Средства, израсходованные на развитие банк. инфр-ры</v>
          </cell>
        </row>
        <row r="36">
          <cell r="A36">
            <v>9</v>
          </cell>
          <cell r="B36">
            <v>214</v>
          </cell>
          <cell r="C36">
            <v>8533</v>
          </cell>
          <cell r="D36">
            <v>12.04</v>
          </cell>
          <cell r="E36">
            <v>1</v>
          </cell>
          <cell r="F36">
            <v>30903.040000000001</v>
          </cell>
          <cell r="H36">
            <v>3</v>
          </cell>
          <cell r="I36">
            <v>0</v>
          </cell>
          <cell r="J36">
            <v>0</v>
          </cell>
          <cell r="K36">
            <v>0</v>
          </cell>
          <cell r="L36">
            <v>379128.45</v>
          </cell>
          <cell r="M36">
            <v>0</v>
          </cell>
          <cell r="N36">
            <v>379128.45</v>
          </cell>
          <cell r="O36" t="str">
            <v>Средства, израсходованные на развитие банк. инфр-ры</v>
          </cell>
        </row>
        <row r="37">
          <cell r="A37">
            <v>9</v>
          </cell>
          <cell r="B37">
            <v>214</v>
          </cell>
          <cell r="C37">
            <v>8659</v>
          </cell>
          <cell r="D37">
            <v>12.04</v>
          </cell>
          <cell r="E37">
            <v>1</v>
          </cell>
          <cell r="F37">
            <v>30903.040000000001</v>
          </cell>
          <cell r="H37">
            <v>3</v>
          </cell>
          <cell r="I37">
            <v>0</v>
          </cell>
          <cell r="J37">
            <v>0</v>
          </cell>
          <cell r="K37">
            <v>0</v>
          </cell>
          <cell r="L37">
            <v>424425.27</v>
          </cell>
          <cell r="M37">
            <v>0</v>
          </cell>
          <cell r="N37">
            <v>424425.27</v>
          </cell>
          <cell r="O37" t="str">
            <v>Средства, израсходованные на развитие банк. инфр-ры</v>
          </cell>
        </row>
        <row r="38">
          <cell r="A38">
            <v>9</v>
          </cell>
          <cell r="B38">
            <v>214</v>
          </cell>
          <cell r="C38">
            <v>214</v>
          </cell>
          <cell r="D38">
            <v>15</v>
          </cell>
          <cell r="E38">
            <v>1</v>
          </cell>
          <cell r="F38">
            <v>16511</v>
          </cell>
          <cell r="H38">
            <v>1</v>
          </cell>
          <cell r="I38">
            <v>0</v>
          </cell>
          <cell r="J38">
            <v>45842</v>
          </cell>
          <cell r="K38">
            <v>0</v>
          </cell>
          <cell r="L38">
            <v>7039</v>
          </cell>
          <cell r="M38">
            <v>0</v>
          </cell>
          <cell r="N38">
            <v>52881</v>
          </cell>
          <cell r="O38" t="str">
            <v>Hакопленный износ-Bank inshoatlari</v>
          </cell>
        </row>
        <row r="39">
          <cell r="A39">
            <v>9</v>
          </cell>
          <cell r="B39">
            <v>214</v>
          </cell>
          <cell r="C39">
            <v>3563</v>
          </cell>
          <cell r="D39">
            <v>15</v>
          </cell>
          <cell r="E39">
            <v>1</v>
          </cell>
          <cell r="F39">
            <v>16511</v>
          </cell>
          <cell r="H39">
            <v>1</v>
          </cell>
          <cell r="I39">
            <v>0</v>
          </cell>
          <cell r="J39">
            <v>30653</v>
          </cell>
          <cell r="K39">
            <v>0</v>
          </cell>
          <cell r="L39">
            <v>4250</v>
          </cell>
          <cell r="M39">
            <v>0</v>
          </cell>
          <cell r="N39">
            <v>34903</v>
          </cell>
          <cell r="O39" t="str">
            <v>Hакопленный износ-Bank inshoatlari</v>
          </cell>
        </row>
        <row r="40">
          <cell r="A40">
            <v>9</v>
          </cell>
          <cell r="B40">
            <v>214</v>
          </cell>
          <cell r="C40">
            <v>5996</v>
          </cell>
          <cell r="D40">
            <v>15</v>
          </cell>
          <cell r="E40">
            <v>1</v>
          </cell>
          <cell r="F40">
            <v>16511</v>
          </cell>
          <cell r="H40">
            <v>1</v>
          </cell>
          <cell r="I40">
            <v>0</v>
          </cell>
          <cell r="J40">
            <v>1380</v>
          </cell>
          <cell r="K40">
            <v>0</v>
          </cell>
          <cell r="L40">
            <v>159</v>
          </cell>
          <cell r="M40">
            <v>0</v>
          </cell>
          <cell r="N40">
            <v>1539</v>
          </cell>
          <cell r="O40" t="str">
            <v>Hакопленный износ-Bank inshoatlari</v>
          </cell>
        </row>
        <row r="41">
          <cell r="A41">
            <v>9</v>
          </cell>
          <cell r="B41">
            <v>214</v>
          </cell>
          <cell r="C41">
            <v>7783</v>
          </cell>
          <cell r="D41">
            <v>15</v>
          </cell>
          <cell r="E41">
            <v>1</v>
          </cell>
          <cell r="F41">
            <v>16511</v>
          </cell>
          <cell r="H41">
            <v>1</v>
          </cell>
          <cell r="I41">
            <v>0</v>
          </cell>
          <cell r="J41">
            <v>144506</v>
          </cell>
          <cell r="K41">
            <v>0</v>
          </cell>
          <cell r="L41">
            <v>11316</v>
          </cell>
          <cell r="M41">
            <v>0</v>
          </cell>
          <cell r="N41">
            <v>155822</v>
          </cell>
          <cell r="O41" t="str">
            <v>Hакопленный износ-Bank inshoatlari</v>
          </cell>
        </row>
        <row r="42">
          <cell r="A42">
            <v>9</v>
          </cell>
          <cell r="B42">
            <v>214</v>
          </cell>
          <cell r="C42">
            <v>7845</v>
          </cell>
          <cell r="D42">
            <v>15</v>
          </cell>
          <cell r="E42">
            <v>1</v>
          </cell>
          <cell r="F42">
            <v>16511</v>
          </cell>
          <cell r="H42">
            <v>1</v>
          </cell>
          <cell r="I42">
            <v>0</v>
          </cell>
          <cell r="J42">
            <v>161723</v>
          </cell>
          <cell r="K42">
            <v>0</v>
          </cell>
          <cell r="L42">
            <v>48517</v>
          </cell>
          <cell r="M42">
            <v>0</v>
          </cell>
          <cell r="N42">
            <v>210240</v>
          </cell>
          <cell r="O42" t="str">
            <v>Hакопленный износ-Bank inshoatlari</v>
          </cell>
        </row>
        <row r="43">
          <cell r="A43">
            <v>9</v>
          </cell>
          <cell r="B43">
            <v>214</v>
          </cell>
          <cell r="C43">
            <v>7948</v>
          </cell>
          <cell r="D43">
            <v>15</v>
          </cell>
          <cell r="E43">
            <v>1</v>
          </cell>
          <cell r="F43">
            <v>16511</v>
          </cell>
          <cell r="H43">
            <v>1</v>
          </cell>
          <cell r="I43">
            <v>0</v>
          </cell>
          <cell r="J43">
            <v>14166</v>
          </cell>
          <cell r="K43">
            <v>0</v>
          </cell>
          <cell r="L43">
            <v>1663</v>
          </cell>
          <cell r="M43">
            <v>0</v>
          </cell>
          <cell r="N43">
            <v>15829</v>
          </cell>
          <cell r="O43" t="str">
            <v>Hакопленный износ-Bank inshoatlari</v>
          </cell>
        </row>
        <row r="44">
          <cell r="A44">
            <v>9</v>
          </cell>
          <cell r="B44">
            <v>214</v>
          </cell>
          <cell r="C44">
            <v>8002</v>
          </cell>
          <cell r="D44">
            <v>15</v>
          </cell>
          <cell r="E44">
            <v>1</v>
          </cell>
          <cell r="F44">
            <v>16511</v>
          </cell>
          <cell r="H44">
            <v>1</v>
          </cell>
          <cell r="I44">
            <v>0</v>
          </cell>
          <cell r="J44">
            <v>570281</v>
          </cell>
          <cell r="K44">
            <v>0</v>
          </cell>
          <cell r="L44">
            <v>98600</v>
          </cell>
          <cell r="M44">
            <v>0</v>
          </cell>
          <cell r="N44">
            <v>668881</v>
          </cell>
          <cell r="O44" t="str">
            <v>Hакопленный износ-Bank inshoatlari</v>
          </cell>
        </row>
        <row r="45">
          <cell r="A45">
            <v>9</v>
          </cell>
          <cell r="B45">
            <v>214</v>
          </cell>
          <cell r="C45">
            <v>8104</v>
          </cell>
          <cell r="D45">
            <v>15</v>
          </cell>
          <cell r="E45">
            <v>1</v>
          </cell>
          <cell r="F45">
            <v>16511</v>
          </cell>
          <cell r="H45">
            <v>1</v>
          </cell>
          <cell r="I45">
            <v>0</v>
          </cell>
          <cell r="J45">
            <v>7065</v>
          </cell>
          <cell r="K45">
            <v>0</v>
          </cell>
          <cell r="L45">
            <v>1964.35</v>
          </cell>
          <cell r="M45">
            <v>0</v>
          </cell>
          <cell r="N45">
            <v>9029.35</v>
          </cell>
          <cell r="O45" t="str">
            <v>Hакопленный износ-Bank inshoatlari</v>
          </cell>
        </row>
        <row r="46">
          <cell r="A46">
            <v>9</v>
          </cell>
          <cell r="B46">
            <v>214</v>
          </cell>
          <cell r="C46">
            <v>8137</v>
          </cell>
          <cell r="D46">
            <v>15</v>
          </cell>
          <cell r="E46">
            <v>1</v>
          </cell>
          <cell r="F46">
            <v>16511</v>
          </cell>
          <cell r="H46">
            <v>1</v>
          </cell>
          <cell r="I46">
            <v>0</v>
          </cell>
          <cell r="J46">
            <v>104881</v>
          </cell>
          <cell r="K46">
            <v>0</v>
          </cell>
          <cell r="L46">
            <v>20979</v>
          </cell>
          <cell r="M46">
            <v>0</v>
          </cell>
          <cell r="N46">
            <v>125860</v>
          </cell>
          <cell r="O46" t="str">
            <v>Hакопленный износ-Bank inshoatlari</v>
          </cell>
        </row>
        <row r="47">
          <cell r="A47">
            <v>9</v>
          </cell>
          <cell r="B47">
            <v>214</v>
          </cell>
          <cell r="C47">
            <v>8298</v>
          </cell>
          <cell r="D47">
            <v>15</v>
          </cell>
          <cell r="E47">
            <v>1</v>
          </cell>
          <cell r="F47">
            <v>16511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237624.36</v>
          </cell>
          <cell r="M47">
            <v>0</v>
          </cell>
          <cell r="N47">
            <v>237624.36</v>
          </cell>
          <cell r="O47" t="str">
            <v>Hакопленный износ-Bank inshoatlari</v>
          </cell>
        </row>
        <row r="48">
          <cell r="A48">
            <v>9</v>
          </cell>
          <cell r="B48">
            <v>214</v>
          </cell>
          <cell r="C48">
            <v>8659</v>
          </cell>
          <cell r="D48">
            <v>15</v>
          </cell>
          <cell r="E48">
            <v>1</v>
          </cell>
          <cell r="F48">
            <v>16511</v>
          </cell>
          <cell r="H48">
            <v>1</v>
          </cell>
          <cell r="I48">
            <v>0</v>
          </cell>
          <cell r="J48">
            <v>4878</v>
          </cell>
          <cell r="K48">
            <v>0</v>
          </cell>
          <cell r="L48">
            <v>10473</v>
          </cell>
          <cell r="M48">
            <v>0</v>
          </cell>
          <cell r="N48">
            <v>15351</v>
          </cell>
          <cell r="O48" t="str">
            <v>Hакопленный износ-Bank inshoatlari</v>
          </cell>
        </row>
        <row r="49">
          <cell r="A49">
            <v>9</v>
          </cell>
          <cell r="B49">
            <v>214</v>
          </cell>
          <cell r="C49">
            <v>214</v>
          </cell>
          <cell r="D49">
            <v>15.01</v>
          </cell>
          <cell r="E49">
            <v>1</v>
          </cell>
          <cell r="F49">
            <v>16531</v>
          </cell>
          <cell r="H49">
            <v>1</v>
          </cell>
          <cell r="I49">
            <v>0</v>
          </cell>
          <cell r="J49">
            <v>100474</v>
          </cell>
          <cell r="K49">
            <v>0</v>
          </cell>
          <cell r="L49">
            <v>22724</v>
          </cell>
          <cell r="M49">
            <v>0</v>
          </cell>
          <cell r="N49">
            <v>123198</v>
          </cell>
          <cell r="O49" t="str">
            <v>Hакопленный износ-transport vositalari</v>
          </cell>
        </row>
        <row r="50">
          <cell r="A50">
            <v>9</v>
          </cell>
          <cell r="B50">
            <v>214</v>
          </cell>
          <cell r="C50">
            <v>3563</v>
          </cell>
          <cell r="D50">
            <v>15.01</v>
          </cell>
          <cell r="E50">
            <v>1</v>
          </cell>
          <cell r="F50">
            <v>16531</v>
          </cell>
          <cell r="H50">
            <v>1</v>
          </cell>
          <cell r="I50">
            <v>0</v>
          </cell>
          <cell r="J50">
            <v>500726</v>
          </cell>
          <cell r="K50">
            <v>0</v>
          </cell>
          <cell r="L50">
            <v>39415</v>
          </cell>
          <cell r="M50">
            <v>0</v>
          </cell>
          <cell r="N50">
            <v>540141</v>
          </cell>
          <cell r="O50" t="str">
            <v>Hакопленный износ-transport vositalari</v>
          </cell>
        </row>
        <row r="51">
          <cell r="A51">
            <v>9</v>
          </cell>
          <cell r="B51">
            <v>214</v>
          </cell>
          <cell r="C51">
            <v>5996</v>
          </cell>
          <cell r="D51">
            <v>15.01</v>
          </cell>
          <cell r="E51">
            <v>1</v>
          </cell>
          <cell r="F51">
            <v>16531</v>
          </cell>
          <cell r="H51">
            <v>1</v>
          </cell>
          <cell r="I51">
            <v>0</v>
          </cell>
          <cell r="J51">
            <v>258325</v>
          </cell>
          <cell r="K51">
            <v>0</v>
          </cell>
          <cell r="L51">
            <v>52366</v>
          </cell>
          <cell r="M51">
            <v>0</v>
          </cell>
          <cell r="N51">
            <v>310691</v>
          </cell>
          <cell r="O51" t="str">
            <v>Hакопленный износ-transport vositalari</v>
          </cell>
        </row>
        <row r="52">
          <cell r="A52">
            <v>9</v>
          </cell>
          <cell r="B52">
            <v>214</v>
          </cell>
          <cell r="C52">
            <v>7783</v>
          </cell>
          <cell r="D52">
            <v>15.01</v>
          </cell>
          <cell r="E52">
            <v>1</v>
          </cell>
          <cell r="F52">
            <v>16531</v>
          </cell>
          <cell r="H52">
            <v>1</v>
          </cell>
          <cell r="I52">
            <v>0</v>
          </cell>
          <cell r="J52">
            <v>104163</v>
          </cell>
          <cell r="K52">
            <v>0</v>
          </cell>
          <cell r="L52">
            <v>42901.919999999998</v>
          </cell>
          <cell r="M52">
            <v>0</v>
          </cell>
          <cell r="N52">
            <v>147064.92000000001</v>
          </cell>
          <cell r="O52" t="str">
            <v>Hакопленный износ-transport vositalari</v>
          </cell>
        </row>
        <row r="53">
          <cell r="A53">
            <v>9</v>
          </cell>
          <cell r="B53">
            <v>214</v>
          </cell>
          <cell r="C53">
            <v>7845</v>
          </cell>
          <cell r="D53">
            <v>15.01</v>
          </cell>
          <cell r="E53">
            <v>1</v>
          </cell>
          <cell r="F53">
            <v>16531</v>
          </cell>
          <cell r="H53">
            <v>1</v>
          </cell>
          <cell r="I53">
            <v>0</v>
          </cell>
          <cell r="J53">
            <v>159635</v>
          </cell>
          <cell r="K53">
            <v>0</v>
          </cell>
          <cell r="L53">
            <v>0</v>
          </cell>
          <cell r="M53">
            <v>0</v>
          </cell>
          <cell r="N53">
            <v>159635</v>
          </cell>
          <cell r="O53" t="str">
            <v>Hакопленный износ-transport vositalari</v>
          </cell>
        </row>
        <row r="54">
          <cell r="A54">
            <v>9</v>
          </cell>
          <cell r="B54">
            <v>214</v>
          </cell>
          <cell r="C54">
            <v>7948</v>
          </cell>
          <cell r="D54">
            <v>15.01</v>
          </cell>
          <cell r="E54">
            <v>1</v>
          </cell>
          <cell r="F54">
            <v>16531</v>
          </cell>
          <cell r="H54">
            <v>1</v>
          </cell>
          <cell r="I54">
            <v>0</v>
          </cell>
          <cell r="J54">
            <v>326950</v>
          </cell>
          <cell r="K54">
            <v>0</v>
          </cell>
          <cell r="L54">
            <v>64531</v>
          </cell>
          <cell r="M54">
            <v>0</v>
          </cell>
          <cell r="N54">
            <v>391481</v>
          </cell>
          <cell r="O54" t="str">
            <v>Hакопленный износ-transport vositalari</v>
          </cell>
        </row>
        <row r="55">
          <cell r="A55">
            <v>9</v>
          </cell>
          <cell r="B55">
            <v>214</v>
          </cell>
          <cell r="C55">
            <v>8104</v>
          </cell>
          <cell r="D55">
            <v>15.01</v>
          </cell>
          <cell r="E55">
            <v>1</v>
          </cell>
          <cell r="F55">
            <v>16531</v>
          </cell>
          <cell r="H55">
            <v>1</v>
          </cell>
          <cell r="I55">
            <v>0</v>
          </cell>
          <cell r="J55">
            <v>149401</v>
          </cell>
          <cell r="K55">
            <v>0</v>
          </cell>
          <cell r="L55">
            <v>21559.15</v>
          </cell>
          <cell r="M55">
            <v>0</v>
          </cell>
          <cell r="N55">
            <v>170960.15</v>
          </cell>
          <cell r="O55" t="str">
            <v>Hакопленный износ-transport vositalari</v>
          </cell>
        </row>
        <row r="56">
          <cell r="A56">
            <v>9</v>
          </cell>
          <cell r="B56">
            <v>214</v>
          </cell>
          <cell r="C56">
            <v>8137</v>
          </cell>
          <cell r="D56">
            <v>15.01</v>
          </cell>
          <cell r="E56">
            <v>1</v>
          </cell>
          <cell r="F56">
            <v>16531</v>
          </cell>
          <cell r="H56">
            <v>1</v>
          </cell>
          <cell r="I56">
            <v>0</v>
          </cell>
          <cell r="J56">
            <v>54211</v>
          </cell>
          <cell r="K56">
            <v>0</v>
          </cell>
          <cell r="L56">
            <v>0</v>
          </cell>
          <cell r="M56">
            <v>0</v>
          </cell>
          <cell r="N56">
            <v>54211</v>
          </cell>
          <cell r="O56" t="str">
            <v>Hакопленный износ-transport vositalari</v>
          </cell>
        </row>
        <row r="57">
          <cell r="A57">
            <v>9</v>
          </cell>
          <cell r="B57">
            <v>214</v>
          </cell>
          <cell r="C57">
            <v>8298</v>
          </cell>
          <cell r="D57">
            <v>15.01</v>
          </cell>
          <cell r="E57">
            <v>1</v>
          </cell>
          <cell r="F57">
            <v>16531</v>
          </cell>
          <cell r="H57">
            <v>1</v>
          </cell>
          <cell r="I57">
            <v>0</v>
          </cell>
          <cell r="J57">
            <v>129890</v>
          </cell>
          <cell r="K57">
            <v>0</v>
          </cell>
          <cell r="L57">
            <v>27834</v>
          </cell>
          <cell r="M57">
            <v>0</v>
          </cell>
          <cell r="N57">
            <v>157724</v>
          </cell>
          <cell r="O57" t="str">
            <v>Hакопленный износ-transport vositalari</v>
          </cell>
        </row>
        <row r="58">
          <cell r="A58">
            <v>9</v>
          </cell>
          <cell r="B58">
            <v>214</v>
          </cell>
          <cell r="C58">
            <v>8659</v>
          </cell>
          <cell r="D58">
            <v>15.01</v>
          </cell>
          <cell r="E58">
            <v>1</v>
          </cell>
          <cell r="F58">
            <v>16531</v>
          </cell>
          <cell r="H58">
            <v>1</v>
          </cell>
          <cell r="I58">
            <v>0</v>
          </cell>
          <cell r="J58">
            <v>117768</v>
          </cell>
          <cell r="K58">
            <v>0</v>
          </cell>
          <cell r="L58">
            <v>25237</v>
          </cell>
          <cell r="M58">
            <v>0</v>
          </cell>
          <cell r="N58">
            <v>143005</v>
          </cell>
          <cell r="O58" t="str">
            <v>Hакопленный износ-transport vositalari</v>
          </cell>
        </row>
        <row r="59">
          <cell r="A59">
            <v>9</v>
          </cell>
          <cell r="B59">
            <v>214</v>
          </cell>
          <cell r="C59">
            <v>214</v>
          </cell>
          <cell r="D59">
            <v>15.02</v>
          </cell>
          <cell r="E59">
            <v>1</v>
          </cell>
          <cell r="F59">
            <v>16539</v>
          </cell>
          <cell r="H59">
            <v>1</v>
          </cell>
          <cell r="I59">
            <v>0</v>
          </cell>
          <cell r="J59">
            <v>1310436</v>
          </cell>
          <cell r="K59">
            <v>0</v>
          </cell>
          <cell r="L59">
            <v>297244</v>
          </cell>
          <cell r="M59">
            <v>0</v>
          </cell>
          <cell r="N59">
            <v>1607680</v>
          </cell>
          <cell r="O59" t="str">
            <v>Hакопленный износ-Mebel, uskunalar va jixozlar</v>
          </cell>
        </row>
        <row r="60">
          <cell r="A60">
            <v>9</v>
          </cell>
          <cell r="B60">
            <v>214</v>
          </cell>
          <cell r="C60">
            <v>3563</v>
          </cell>
          <cell r="D60">
            <v>15.02</v>
          </cell>
          <cell r="E60">
            <v>1</v>
          </cell>
          <cell r="F60">
            <v>16539</v>
          </cell>
          <cell r="H60">
            <v>1</v>
          </cell>
          <cell r="I60">
            <v>0</v>
          </cell>
          <cell r="J60">
            <v>1352659</v>
          </cell>
          <cell r="K60">
            <v>0</v>
          </cell>
          <cell r="L60">
            <v>119971</v>
          </cell>
          <cell r="M60">
            <v>0</v>
          </cell>
          <cell r="N60">
            <v>1472630</v>
          </cell>
          <cell r="O60" t="str">
            <v>Hакопленный износ-Mebel, uskunalar va jixozlar</v>
          </cell>
        </row>
        <row r="61">
          <cell r="A61">
            <v>9</v>
          </cell>
          <cell r="B61">
            <v>214</v>
          </cell>
          <cell r="C61">
            <v>5996</v>
          </cell>
          <cell r="D61">
            <v>15.02</v>
          </cell>
          <cell r="E61">
            <v>1</v>
          </cell>
          <cell r="F61">
            <v>16539</v>
          </cell>
          <cell r="H61">
            <v>1</v>
          </cell>
          <cell r="I61">
            <v>0</v>
          </cell>
          <cell r="J61">
            <v>998859</v>
          </cell>
          <cell r="K61">
            <v>0</v>
          </cell>
          <cell r="L61">
            <v>328222</v>
          </cell>
          <cell r="M61">
            <v>0</v>
          </cell>
          <cell r="N61">
            <v>1327081</v>
          </cell>
          <cell r="O61" t="str">
            <v>Hакопленный износ-Mebel, uskunalar va jixozlar</v>
          </cell>
        </row>
        <row r="62">
          <cell r="A62">
            <v>9</v>
          </cell>
          <cell r="B62">
            <v>214</v>
          </cell>
          <cell r="C62">
            <v>7783</v>
          </cell>
          <cell r="D62">
            <v>15.02</v>
          </cell>
          <cell r="E62">
            <v>1</v>
          </cell>
          <cell r="F62">
            <v>16539</v>
          </cell>
          <cell r="H62">
            <v>1</v>
          </cell>
          <cell r="I62">
            <v>0</v>
          </cell>
          <cell r="J62">
            <v>1160593</v>
          </cell>
          <cell r="K62">
            <v>0</v>
          </cell>
          <cell r="L62">
            <v>252850</v>
          </cell>
          <cell r="M62">
            <v>0</v>
          </cell>
          <cell r="N62">
            <v>1413443</v>
          </cell>
          <cell r="O62" t="str">
            <v>Hакопленный износ-Mebel, uskunalar va jixozlar</v>
          </cell>
        </row>
        <row r="63">
          <cell r="A63">
            <v>9</v>
          </cell>
          <cell r="B63">
            <v>214</v>
          </cell>
          <cell r="C63">
            <v>7845</v>
          </cell>
          <cell r="D63">
            <v>15.02</v>
          </cell>
          <cell r="E63">
            <v>1</v>
          </cell>
          <cell r="F63">
            <v>16539</v>
          </cell>
          <cell r="H63">
            <v>1</v>
          </cell>
          <cell r="I63">
            <v>0</v>
          </cell>
          <cell r="J63">
            <v>925681</v>
          </cell>
          <cell r="K63">
            <v>0</v>
          </cell>
          <cell r="L63">
            <v>276617</v>
          </cell>
          <cell r="M63">
            <v>0</v>
          </cell>
          <cell r="N63">
            <v>1202298</v>
          </cell>
          <cell r="O63" t="str">
            <v>Hакопленный износ-Mebel, uskunalar va jixozlar</v>
          </cell>
        </row>
        <row r="64">
          <cell r="A64">
            <v>9</v>
          </cell>
          <cell r="B64">
            <v>214</v>
          </cell>
          <cell r="C64">
            <v>7948</v>
          </cell>
          <cell r="D64">
            <v>15.02</v>
          </cell>
          <cell r="E64">
            <v>1</v>
          </cell>
          <cell r="F64">
            <v>16539</v>
          </cell>
          <cell r="H64">
            <v>1</v>
          </cell>
          <cell r="I64">
            <v>0</v>
          </cell>
          <cell r="J64">
            <v>690212.76</v>
          </cell>
          <cell r="K64">
            <v>0</v>
          </cell>
          <cell r="L64">
            <v>176628</v>
          </cell>
          <cell r="M64">
            <v>0</v>
          </cell>
          <cell r="N64">
            <v>866840.76</v>
          </cell>
          <cell r="O64" t="str">
            <v>Hакопленный износ-Mebel, uskunalar va jixozlar</v>
          </cell>
        </row>
        <row r="65">
          <cell r="A65">
            <v>9</v>
          </cell>
          <cell r="B65">
            <v>214</v>
          </cell>
          <cell r="C65">
            <v>8104</v>
          </cell>
          <cell r="D65">
            <v>15.02</v>
          </cell>
          <cell r="E65">
            <v>1</v>
          </cell>
          <cell r="F65">
            <v>16539</v>
          </cell>
          <cell r="H65">
            <v>1</v>
          </cell>
          <cell r="I65">
            <v>0</v>
          </cell>
          <cell r="J65">
            <v>693335.54</v>
          </cell>
          <cell r="K65">
            <v>0</v>
          </cell>
          <cell r="L65">
            <v>143324</v>
          </cell>
          <cell r="M65">
            <v>0</v>
          </cell>
          <cell r="N65">
            <v>836659.54</v>
          </cell>
          <cell r="O65" t="str">
            <v>Hакопленный износ-Mebel, uskunalar va jixozlar</v>
          </cell>
        </row>
        <row r="66">
          <cell r="A66">
            <v>9</v>
          </cell>
          <cell r="B66">
            <v>214</v>
          </cell>
          <cell r="C66">
            <v>8137</v>
          </cell>
          <cell r="D66">
            <v>15.02</v>
          </cell>
          <cell r="E66">
            <v>1</v>
          </cell>
          <cell r="F66">
            <v>16539</v>
          </cell>
          <cell r="H66">
            <v>1</v>
          </cell>
          <cell r="I66">
            <v>0</v>
          </cell>
          <cell r="J66">
            <v>530701</v>
          </cell>
          <cell r="K66">
            <v>0</v>
          </cell>
          <cell r="L66">
            <v>202734</v>
          </cell>
          <cell r="M66">
            <v>0</v>
          </cell>
          <cell r="N66">
            <v>733435</v>
          </cell>
          <cell r="O66" t="str">
            <v>Hакопленный износ-Mebel, uskunalar va jixozlar</v>
          </cell>
        </row>
        <row r="67">
          <cell r="A67">
            <v>9</v>
          </cell>
          <cell r="B67">
            <v>214</v>
          </cell>
          <cell r="C67">
            <v>8298</v>
          </cell>
          <cell r="D67">
            <v>15.02</v>
          </cell>
          <cell r="E67">
            <v>1</v>
          </cell>
          <cell r="F67">
            <v>16539</v>
          </cell>
          <cell r="H67">
            <v>1</v>
          </cell>
          <cell r="I67">
            <v>0</v>
          </cell>
          <cell r="J67">
            <v>799185.48</v>
          </cell>
          <cell r="K67">
            <v>0</v>
          </cell>
          <cell r="L67">
            <v>229214</v>
          </cell>
          <cell r="M67">
            <v>0</v>
          </cell>
          <cell r="N67">
            <v>1028399.48</v>
          </cell>
          <cell r="O67" t="str">
            <v>Hакопленный износ-Mebel, uskunalar va jixozlar</v>
          </cell>
        </row>
        <row r="68">
          <cell r="A68">
            <v>9</v>
          </cell>
          <cell r="B68">
            <v>214</v>
          </cell>
          <cell r="C68">
            <v>8533</v>
          </cell>
          <cell r="D68">
            <v>15.02</v>
          </cell>
          <cell r="E68">
            <v>1</v>
          </cell>
          <cell r="F68">
            <v>16539</v>
          </cell>
          <cell r="H68">
            <v>1</v>
          </cell>
          <cell r="I68">
            <v>0</v>
          </cell>
          <cell r="J68">
            <v>255458.33</v>
          </cell>
          <cell r="K68">
            <v>0</v>
          </cell>
          <cell r="L68">
            <v>159032.25</v>
          </cell>
          <cell r="M68">
            <v>0</v>
          </cell>
          <cell r="N68">
            <v>414490.58</v>
          </cell>
          <cell r="O68" t="str">
            <v>Hакопленный износ-Mebel, uskunalar va jixozlar</v>
          </cell>
        </row>
        <row r="69">
          <cell r="A69">
            <v>9</v>
          </cell>
          <cell r="B69">
            <v>214</v>
          </cell>
          <cell r="C69">
            <v>8659</v>
          </cell>
          <cell r="D69">
            <v>15.02</v>
          </cell>
          <cell r="E69">
            <v>1</v>
          </cell>
          <cell r="F69">
            <v>16539</v>
          </cell>
          <cell r="H69">
            <v>1</v>
          </cell>
          <cell r="I69">
            <v>0</v>
          </cell>
          <cell r="J69">
            <v>555582</v>
          </cell>
          <cell r="K69">
            <v>0</v>
          </cell>
          <cell r="L69">
            <v>172849</v>
          </cell>
          <cell r="M69">
            <v>0</v>
          </cell>
          <cell r="N69">
            <v>728431</v>
          </cell>
          <cell r="O69" t="str">
            <v>Hакопленный износ-Mebel, uskunalar va jixozlar</v>
          </cell>
        </row>
        <row r="70">
          <cell r="A70">
            <v>9</v>
          </cell>
          <cell r="B70">
            <v>214</v>
          </cell>
          <cell r="C70">
            <v>8137</v>
          </cell>
          <cell r="D70">
            <v>15.03</v>
          </cell>
          <cell r="E70">
            <v>1</v>
          </cell>
          <cell r="F70">
            <v>16545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1098</v>
          </cell>
          <cell r="M70">
            <v>0</v>
          </cell>
          <cell r="N70">
            <v>1098</v>
          </cell>
          <cell r="O70" t="str">
            <v>Накопленный износ-Nomaterial aktivlar</v>
          </cell>
        </row>
        <row r="71">
          <cell r="A71">
            <v>9</v>
          </cell>
          <cell r="B71">
            <v>214</v>
          </cell>
          <cell r="C71">
            <v>3563</v>
          </cell>
          <cell r="D71">
            <v>31.01</v>
          </cell>
          <cell r="E71">
            <v>3</v>
          </cell>
          <cell r="F71">
            <v>10101.01</v>
          </cell>
          <cell r="H71">
            <v>1</v>
          </cell>
          <cell r="I71">
            <v>833309.78</v>
          </cell>
          <cell r="J71">
            <v>0</v>
          </cell>
          <cell r="K71">
            <v>477825279.14999998</v>
          </cell>
          <cell r="L71">
            <v>478548525.56999999</v>
          </cell>
          <cell r="M71">
            <v>110063.36</v>
          </cell>
          <cell r="N71">
            <v>0</v>
          </cell>
          <cell r="O71" t="str">
            <v>Кассавая наличность оборотной кассы</v>
          </cell>
        </row>
        <row r="72">
          <cell r="A72">
            <v>9</v>
          </cell>
          <cell r="B72">
            <v>214</v>
          </cell>
          <cell r="C72">
            <v>5996</v>
          </cell>
          <cell r="D72">
            <v>31.01</v>
          </cell>
          <cell r="E72">
            <v>3</v>
          </cell>
          <cell r="F72">
            <v>10101.01</v>
          </cell>
          <cell r="H72">
            <v>1</v>
          </cell>
          <cell r="I72">
            <v>2372705.35</v>
          </cell>
          <cell r="J72">
            <v>0</v>
          </cell>
          <cell r="K72">
            <v>392495712.38999999</v>
          </cell>
          <cell r="L72">
            <v>394085869.32999998</v>
          </cell>
          <cell r="M72">
            <v>782548.41</v>
          </cell>
          <cell r="N72">
            <v>0</v>
          </cell>
          <cell r="O72" t="str">
            <v>Tijorat bankning kassasi</v>
          </cell>
        </row>
        <row r="73">
          <cell r="A73">
            <v>9</v>
          </cell>
          <cell r="B73">
            <v>214</v>
          </cell>
          <cell r="C73">
            <v>7783</v>
          </cell>
          <cell r="D73">
            <v>31.01</v>
          </cell>
          <cell r="E73">
            <v>3</v>
          </cell>
          <cell r="F73">
            <v>10101.01</v>
          </cell>
          <cell r="H73">
            <v>1</v>
          </cell>
          <cell r="I73">
            <v>246751.31</v>
          </cell>
          <cell r="J73">
            <v>0</v>
          </cell>
          <cell r="K73">
            <v>246557038.33000001</v>
          </cell>
          <cell r="L73">
            <v>246088576.41</v>
          </cell>
          <cell r="M73">
            <v>715213.23</v>
          </cell>
          <cell r="N73">
            <v>0</v>
          </cell>
          <cell r="O73" t="str">
            <v>Кассавая наличность оборотной кассы</v>
          </cell>
        </row>
        <row r="74">
          <cell r="A74">
            <v>9</v>
          </cell>
          <cell r="B74">
            <v>214</v>
          </cell>
          <cell r="C74">
            <v>7845</v>
          </cell>
          <cell r="D74">
            <v>31.01</v>
          </cell>
          <cell r="E74">
            <v>3</v>
          </cell>
          <cell r="F74">
            <v>10101.01</v>
          </cell>
          <cell r="H74">
            <v>1</v>
          </cell>
          <cell r="I74">
            <v>42727.01</v>
          </cell>
          <cell r="J74">
            <v>0</v>
          </cell>
          <cell r="K74">
            <v>261628555.24000001</v>
          </cell>
          <cell r="L74">
            <v>261513237.93000001</v>
          </cell>
          <cell r="M74">
            <v>158044.32</v>
          </cell>
          <cell r="N74">
            <v>0</v>
          </cell>
          <cell r="O74" t="str">
            <v>Tijorat bankning kassasi</v>
          </cell>
        </row>
        <row r="75">
          <cell r="A75">
            <v>9</v>
          </cell>
          <cell r="B75">
            <v>214</v>
          </cell>
          <cell r="C75">
            <v>7948</v>
          </cell>
          <cell r="D75">
            <v>31.01</v>
          </cell>
          <cell r="E75">
            <v>3</v>
          </cell>
          <cell r="F75">
            <v>10101.01</v>
          </cell>
          <cell r="H75">
            <v>1</v>
          </cell>
          <cell r="I75">
            <v>658255.13</v>
          </cell>
          <cell r="J75">
            <v>0</v>
          </cell>
          <cell r="K75">
            <v>227486497.49000001</v>
          </cell>
          <cell r="L75">
            <v>227983562.63999999</v>
          </cell>
          <cell r="M75">
            <v>161189.98000000001</v>
          </cell>
          <cell r="N75">
            <v>0</v>
          </cell>
          <cell r="O75" t="str">
            <v>Tijorat bankning kassasi</v>
          </cell>
        </row>
        <row r="76">
          <cell r="A76">
            <v>9</v>
          </cell>
          <cell r="B76">
            <v>214</v>
          </cell>
          <cell r="C76">
            <v>8002</v>
          </cell>
          <cell r="D76">
            <v>31.01</v>
          </cell>
          <cell r="E76">
            <v>3</v>
          </cell>
          <cell r="F76">
            <v>10101.01</v>
          </cell>
          <cell r="H76">
            <v>1</v>
          </cell>
          <cell r="I76">
            <v>612879.51</v>
          </cell>
          <cell r="J76">
            <v>0</v>
          </cell>
          <cell r="K76">
            <v>149437536.75</v>
          </cell>
          <cell r="L76">
            <v>149869243.80000001</v>
          </cell>
          <cell r="M76">
            <v>181172.46</v>
          </cell>
          <cell r="N76">
            <v>0</v>
          </cell>
          <cell r="O76" t="str">
            <v>Tijorat bankning kassasi</v>
          </cell>
        </row>
        <row r="77">
          <cell r="A77">
            <v>9</v>
          </cell>
          <cell r="B77">
            <v>214</v>
          </cell>
          <cell r="C77">
            <v>8104</v>
          </cell>
          <cell r="D77">
            <v>31.01</v>
          </cell>
          <cell r="E77">
            <v>3</v>
          </cell>
          <cell r="F77">
            <v>10101.01</v>
          </cell>
          <cell r="H77">
            <v>1</v>
          </cell>
          <cell r="I77">
            <v>641040.15</v>
          </cell>
          <cell r="J77">
            <v>0</v>
          </cell>
          <cell r="K77">
            <v>185651951.69999999</v>
          </cell>
          <cell r="L77">
            <v>185657681.75</v>
          </cell>
          <cell r="M77">
            <v>635310.1</v>
          </cell>
          <cell r="N77">
            <v>0</v>
          </cell>
          <cell r="O77" t="str">
            <v>Tijorat bankning kassasi</v>
          </cell>
        </row>
        <row r="78">
          <cell r="A78">
            <v>9</v>
          </cell>
          <cell r="B78">
            <v>214</v>
          </cell>
          <cell r="C78">
            <v>8137</v>
          </cell>
          <cell r="D78">
            <v>31.01</v>
          </cell>
          <cell r="E78">
            <v>3</v>
          </cell>
          <cell r="F78">
            <v>10101.01</v>
          </cell>
          <cell r="H78">
            <v>1</v>
          </cell>
          <cell r="I78">
            <v>702219.44</v>
          </cell>
          <cell r="J78">
            <v>0</v>
          </cell>
          <cell r="K78">
            <v>148630461.33000001</v>
          </cell>
          <cell r="L78">
            <v>149129961.16999999</v>
          </cell>
          <cell r="M78">
            <v>202719.6</v>
          </cell>
          <cell r="N78">
            <v>0</v>
          </cell>
          <cell r="O78" t="str">
            <v>Tijorat bankning kassasi</v>
          </cell>
        </row>
        <row r="79">
          <cell r="A79">
            <v>9</v>
          </cell>
          <cell r="B79">
            <v>214</v>
          </cell>
          <cell r="C79">
            <v>8298</v>
          </cell>
          <cell r="D79">
            <v>31.01</v>
          </cell>
          <cell r="E79">
            <v>3</v>
          </cell>
          <cell r="F79">
            <v>10101.01</v>
          </cell>
          <cell r="H79">
            <v>1</v>
          </cell>
          <cell r="I79">
            <v>171965.58</v>
          </cell>
          <cell r="J79">
            <v>0</v>
          </cell>
          <cell r="K79">
            <v>204458498.56</v>
          </cell>
          <cell r="L79">
            <v>204351578.27000001</v>
          </cell>
          <cell r="M79">
            <v>278885.87</v>
          </cell>
          <cell r="N79">
            <v>0</v>
          </cell>
          <cell r="O79" t="str">
            <v>Tijorat bankning kassasi</v>
          </cell>
        </row>
        <row r="80">
          <cell r="A80">
            <v>9</v>
          </cell>
          <cell r="B80">
            <v>214</v>
          </cell>
          <cell r="C80">
            <v>8533</v>
          </cell>
          <cell r="D80">
            <v>31.01</v>
          </cell>
          <cell r="E80">
            <v>3</v>
          </cell>
          <cell r="F80">
            <v>10101.01</v>
          </cell>
          <cell r="H80">
            <v>1</v>
          </cell>
          <cell r="I80">
            <v>998833.25</v>
          </cell>
          <cell r="J80">
            <v>0</v>
          </cell>
          <cell r="K80">
            <v>72835336.920000002</v>
          </cell>
          <cell r="L80">
            <v>73453791.480000004</v>
          </cell>
          <cell r="M80">
            <v>380378.69</v>
          </cell>
          <cell r="N80">
            <v>0</v>
          </cell>
          <cell r="O80" t="str">
            <v>Tijorat bankning kassasi</v>
          </cell>
        </row>
        <row r="81">
          <cell r="A81">
            <v>9</v>
          </cell>
          <cell r="B81">
            <v>214</v>
          </cell>
          <cell r="C81">
            <v>8659</v>
          </cell>
          <cell r="D81">
            <v>31.01</v>
          </cell>
          <cell r="E81">
            <v>3</v>
          </cell>
          <cell r="F81">
            <v>10101.01</v>
          </cell>
          <cell r="H81">
            <v>1</v>
          </cell>
          <cell r="I81">
            <v>2274091.11</v>
          </cell>
          <cell r="J81">
            <v>0</v>
          </cell>
          <cell r="K81">
            <v>234069018.03</v>
          </cell>
          <cell r="L81">
            <v>234628178.84</v>
          </cell>
          <cell r="M81">
            <v>1714930.3</v>
          </cell>
          <cell r="N81">
            <v>0</v>
          </cell>
          <cell r="O81" t="str">
            <v>Tijorat bankning kassasi</v>
          </cell>
        </row>
        <row r="82">
          <cell r="A82">
            <v>9</v>
          </cell>
          <cell r="B82">
            <v>214</v>
          </cell>
          <cell r="C82">
            <v>3563</v>
          </cell>
          <cell r="D82">
            <v>32</v>
          </cell>
          <cell r="E82">
            <v>3</v>
          </cell>
          <cell r="F82">
            <v>10109.01</v>
          </cell>
          <cell r="H82">
            <v>1</v>
          </cell>
          <cell r="I82">
            <v>0</v>
          </cell>
          <cell r="J82">
            <v>0</v>
          </cell>
          <cell r="K82">
            <v>307766738.13999999</v>
          </cell>
          <cell r="L82">
            <v>307766738.13999999</v>
          </cell>
          <cell r="M82">
            <v>0</v>
          </cell>
          <cell r="N82">
            <v>0</v>
          </cell>
          <cell r="O82" t="str">
            <v>Денежные средства (Узб.сумы) в пути</v>
          </cell>
        </row>
        <row r="83">
          <cell r="A83">
            <v>9</v>
          </cell>
          <cell r="B83">
            <v>214</v>
          </cell>
          <cell r="C83">
            <v>5996</v>
          </cell>
          <cell r="D83">
            <v>32</v>
          </cell>
          <cell r="E83">
            <v>3</v>
          </cell>
          <cell r="F83">
            <v>10109.01</v>
          </cell>
          <cell r="H83">
            <v>1</v>
          </cell>
          <cell r="I83">
            <v>0</v>
          </cell>
          <cell r="J83">
            <v>0</v>
          </cell>
          <cell r="K83">
            <v>318882079.51999998</v>
          </cell>
          <cell r="L83">
            <v>318882079.51999998</v>
          </cell>
          <cell r="M83">
            <v>0</v>
          </cell>
          <cell r="N83">
            <v>0</v>
          </cell>
          <cell r="O83" t="str">
            <v>Денежные средства (Узб.сумы) в пути</v>
          </cell>
        </row>
        <row r="84">
          <cell r="A84">
            <v>9</v>
          </cell>
          <cell r="B84">
            <v>214</v>
          </cell>
          <cell r="C84">
            <v>7783</v>
          </cell>
          <cell r="D84">
            <v>32</v>
          </cell>
          <cell r="E84">
            <v>3</v>
          </cell>
          <cell r="F84">
            <v>10109.01</v>
          </cell>
          <cell r="H84">
            <v>1</v>
          </cell>
          <cell r="I84">
            <v>0</v>
          </cell>
          <cell r="J84">
            <v>0</v>
          </cell>
          <cell r="K84">
            <v>201084673.13999999</v>
          </cell>
          <cell r="L84">
            <v>201084673.13999999</v>
          </cell>
          <cell r="M84">
            <v>0</v>
          </cell>
          <cell r="N84">
            <v>0</v>
          </cell>
          <cell r="O84" t="str">
            <v>Денежные средства (Узб.сумы) в пути</v>
          </cell>
        </row>
        <row r="85">
          <cell r="A85">
            <v>9</v>
          </cell>
          <cell r="B85">
            <v>214</v>
          </cell>
          <cell r="C85">
            <v>7845</v>
          </cell>
          <cell r="D85">
            <v>32</v>
          </cell>
          <cell r="E85">
            <v>3</v>
          </cell>
          <cell r="F85">
            <v>10109.01</v>
          </cell>
          <cell r="H85">
            <v>1</v>
          </cell>
          <cell r="I85">
            <v>0</v>
          </cell>
          <cell r="J85">
            <v>0</v>
          </cell>
          <cell r="K85">
            <v>217079763.25999999</v>
          </cell>
          <cell r="L85">
            <v>217079763.25999999</v>
          </cell>
          <cell r="M85">
            <v>0</v>
          </cell>
          <cell r="N85">
            <v>0</v>
          </cell>
          <cell r="O85" t="str">
            <v>Денежные средства (Узб.сумы) в пути</v>
          </cell>
        </row>
        <row r="86">
          <cell r="A86">
            <v>9</v>
          </cell>
          <cell r="B86">
            <v>214</v>
          </cell>
          <cell r="C86">
            <v>7948</v>
          </cell>
          <cell r="D86">
            <v>32</v>
          </cell>
          <cell r="E86">
            <v>3</v>
          </cell>
          <cell r="F86">
            <v>10109.01</v>
          </cell>
          <cell r="H86">
            <v>1</v>
          </cell>
          <cell r="I86">
            <v>0</v>
          </cell>
          <cell r="J86">
            <v>0</v>
          </cell>
          <cell r="K86">
            <v>199138258</v>
          </cell>
          <cell r="L86">
            <v>199138258</v>
          </cell>
          <cell r="M86">
            <v>0</v>
          </cell>
          <cell r="N86">
            <v>0</v>
          </cell>
          <cell r="O86" t="str">
            <v>Денежные средства (Узб.сумы) в пути</v>
          </cell>
        </row>
        <row r="87">
          <cell r="A87">
            <v>9</v>
          </cell>
          <cell r="B87">
            <v>214</v>
          </cell>
          <cell r="C87">
            <v>8002</v>
          </cell>
          <cell r="D87">
            <v>32</v>
          </cell>
          <cell r="E87">
            <v>3</v>
          </cell>
          <cell r="F87">
            <v>10109.01</v>
          </cell>
          <cell r="H87">
            <v>1</v>
          </cell>
          <cell r="I87">
            <v>0</v>
          </cell>
          <cell r="J87">
            <v>0</v>
          </cell>
          <cell r="K87">
            <v>127873476.2</v>
          </cell>
          <cell r="L87">
            <v>127873476.2</v>
          </cell>
          <cell r="M87">
            <v>0</v>
          </cell>
          <cell r="N87">
            <v>0</v>
          </cell>
          <cell r="O87" t="str">
            <v>Денежные средства (Узб.сумы) в пути</v>
          </cell>
        </row>
        <row r="88">
          <cell r="A88">
            <v>9</v>
          </cell>
          <cell r="B88">
            <v>214</v>
          </cell>
          <cell r="C88">
            <v>8104</v>
          </cell>
          <cell r="D88">
            <v>32</v>
          </cell>
          <cell r="E88">
            <v>3</v>
          </cell>
          <cell r="F88">
            <v>10109.01</v>
          </cell>
          <cell r="H88">
            <v>1</v>
          </cell>
          <cell r="I88">
            <v>0</v>
          </cell>
          <cell r="J88">
            <v>0</v>
          </cell>
          <cell r="K88">
            <v>161610134.94</v>
          </cell>
          <cell r="L88">
            <v>161610134.94</v>
          </cell>
          <cell r="M88">
            <v>0</v>
          </cell>
          <cell r="N88">
            <v>0</v>
          </cell>
          <cell r="O88" t="str">
            <v>Денежные средства (Узб.сумы) в пути</v>
          </cell>
        </row>
        <row r="89">
          <cell r="A89">
            <v>9</v>
          </cell>
          <cell r="B89">
            <v>214</v>
          </cell>
          <cell r="C89">
            <v>8137</v>
          </cell>
          <cell r="D89">
            <v>32</v>
          </cell>
          <cell r="E89">
            <v>3</v>
          </cell>
          <cell r="F89">
            <v>10109.01</v>
          </cell>
          <cell r="H89">
            <v>1</v>
          </cell>
          <cell r="I89">
            <v>0</v>
          </cell>
          <cell r="J89">
            <v>0</v>
          </cell>
          <cell r="K89">
            <v>58039134.719999999</v>
          </cell>
          <cell r="L89">
            <v>58039134.719999999</v>
          </cell>
          <cell r="M89">
            <v>0</v>
          </cell>
          <cell r="N89">
            <v>0</v>
          </cell>
          <cell r="O89" t="str">
            <v>Денежные средства (Узб.сумы) в пути</v>
          </cell>
        </row>
        <row r="90">
          <cell r="A90">
            <v>9</v>
          </cell>
          <cell r="B90">
            <v>214</v>
          </cell>
          <cell r="C90">
            <v>8298</v>
          </cell>
          <cell r="D90">
            <v>32</v>
          </cell>
          <cell r="E90">
            <v>3</v>
          </cell>
          <cell r="F90">
            <v>10109.01</v>
          </cell>
          <cell r="H90">
            <v>1</v>
          </cell>
          <cell r="I90">
            <v>0</v>
          </cell>
          <cell r="J90">
            <v>0</v>
          </cell>
          <cell r="K90">
            <v>171670864.41</v>
          </cell>
          <cell r="L90">
            <v>171670864.41</v>
          </cell>
          <cell r="M90">
            <v>0</v>
          </cell>
          <cell r="N90">
            <v>0</v>
          </cell>
          <cell r="O90" t="str">
            <v>Денежные средства (Узб.сумы) в пути</v>
          </cell>
        </row>
        <row r="91">
          <cell r="A91">
            <v>9</v>
          </cell>
          <cell r="B91">
            <v>214</v>
          </cell>
          <cell r="C91">
            <v>8533</v>
          </cell>
          <cell r="D91">
            <v>32</v>
          </cell>
          <cell r="E91">
            <v>3</v>
          </cell>
          <cell r="F91">
            <v>10109.01</v>
          </cell>
          <cell r="H91">
            <v>1</v>
          </cell>
          <cell r="I91">
            <v>0</v>
          </cell>
          <cell r="J91">
            <v>0</v>
          </cell>
          <cell r="K91">
            <v>37655544</v>
          </cell>
          <cell r="L91">
            <v>37655544</v>
          </cell>
          <cell r="M91">
            <v>0</v>
          </cell>
          <cell r="N91">
            <v>0</v>
          </cell>
          <cell r="O91" t="str">
            <v>Денежные средства (Узб.сумы) в пути</v>
          </cell>
        </row>
        <row r="92">
          <cell r="A92">
            <v>9</v>
          </cell>
          <cell r="B92">
            <v>214</v>
          </cell>
          <cell r="C92">
            <v>8659</v>
          </cell>
          <cell r="D92">
            <v>32</v>
          </cell>
          <cell r="E92">
            <v>3</v>
          </cell>
          <cell r="F92">
            <v>10109.01</v>
          </cell>
          <cell r="H92">
            <v>1</v>
          </cell>
          <cell r="I92">
            <v>0</v>
          </cell>
          <cell r="J92">
            <v>0</v>
          </cell>
          <cell r="K92">
            <v>193208899.18000001</v>
          </cell>
          <cell r="L92">
            <v>193208899.18000001</v>
          </cell>
          <cell r="M92">
            <v>0</v>
          </cell>
          <cell r="N92">
            <v>0</v>
          </cell>
          <cell r="O92" t="str">
            <v>Денежные средства (Узб.сумы) в пути</v>
          </cell>
        </row>
        <row r="93">
          <cell r="A93">
            <v>9</v>
          </cell>
          <cell r="B93">
            <v>214</v>
          </cell>
          <cell r="C93">
            <v>8298</v>
          </cell>
          <cell r="D93">
            <v>33</v>
          </cell>
          <cell r="E93">
            <v>3</v>
          </cell>
          <cell r="F93">
            <v>10101.02</v>
          </cell>
          <cell r="H93">
            <v>1</v>
          </cell>
          <cell r="I93">
            <v>1700000</v>
          </cell>
          <cell r="J93">
            <v>0</v>
          </cell>
          <cell r="K93">
            <v>1030000</v>
          </cell>
          <cell r="L93">
            <v>2730000</v>
          </cell>
          <cell r="M93">
            <v>0</v>
          </cell>
          <cell r="N93">
            <v>0</v>
          </cell>
          <cell r="O93" t="str">
            <v>Limitdan ortiq naqd pul mablaglari</v>
          </cell>
        </row>
        <row r="94">
          <cell r="A94">
            <v>9</v>
          </cell>
          <cell r="B94">
            <v>214</v>
          </cell>
          <cell r="C94">
            <v>3563</v>
          </cell>
          <cell r="D94">
            <v>70</v>
          </cell>
          <cell r="E94">
            <v>5</v>
          </cell>
          <cell r="F94">
            <v>20206.009999999998</v>
          </cell>
          <cell r="H94">
            <v>2</v>
          </cell>
          <cell r="I94">
            <v>0</v>
          </cell>
          <cell r="J94">
            <v>38519.800000000003</v>
          </cell>
          <cell r="K94">
            <v>0</v>
          </cell>
          <cell r="L94">
            <v>8711.82</v>
          </cell>
          <cell r="M94">
            <v>0</v>
          </cell>
          <cell r="N94">
            <v>47231.62</v>
          </cell>
          <cell r="O94" t="str">
            <v>Валютный вклад до востребования</v>
          </cell>
        </row>
        <row r="95">
          <cell r="A95">
            <v>9</v>
          </cell>
          <cell r="B95">
            <v>214</v>
          </cell>
          <cell r="C95">
            <v>214</v>
          </cell>
          <cell r="D95">
            <v>120.01</v>
          </cell>
          <cell r="E95">
            <v>6</v>
          </cell>
          <cell r="F95">
            <v>23404.01</v>
          </cell>
          <cell r="H95">
            <v>2</v>
          </cell>
          <cell r="I95">
            <v>0</v>
          </cell>
          <cell r="J95">
            <v>0</v>
          </cell>
          <cell r="K95">
            <v>5239900</v>
          </cell>
          <cell r="L95">
            <v>5682700</v>
          </cell>
          <cell r="M95">
            <v>0</v>
          </cell>
          <cell r="N95">
            <v>442800</v>
          </cell>
          <cell r="O95" t="str">
            <v>Mudofaa Vazirligining nafaqalari bo`yicha hisob-kitoblar</v>
          </cell>
        </row>
        <row r="96">
          <cell r="A96">
            <v>9</v>
          </cell>
          <cell r="B96">
            <v>214</v>
          </cell>
          <cell r="C96">
            <v>3563</v>
          </cell>
          <cell r="D96">
            <v>120.01</v>
          </cell>
          <cell r="E96">
            <v>6</v>
          </cell>
          <cell r="F96">
            <v>23404.01</v>
          </cell>
          <cell r="H96">
            <v>2</v>
          </cell>
          <cell r="I96">
            <v>0</v>
          </cell>
          <cell r="J96">
            <v>298713.31</v>
          </cell>
          <cell r="K96">
            <v>3414958.44</v>
          </cell>
          <cell r="L96">
            <v>3134000</v>
          </cell>
          <cell r="M96">
            <v>0</v>
          </cell>
          <cell r="N96">
            <v>17754.87</v>
          </cell>
          <cell r="O96" t="str">
            <v>Mudofaa Vazirligining nafaqalari bo`yicha hisob-kitoblar</v>
          </cell>
        </row>
        <row r="97">
          <cell r="A97">
            <v>9</v>
          </cell>
          <cell r="B97">
            <v>214</v>
          </cell>
          <cell r="C97">
            <v>5996</v>
          </cell>
          <cell r="D97">
            <v>120.01</v>
          </cell>
          <cell r="E97">
            <v>6</v>
          </cell>
          <cell r="F97">
            <v>23404.01</v>
          </cell>
          <cell r="H97">
            <v>2</v>
          </cell>
          <cell r="I97">
            <v>0</v>
          </cell>
          <cell r="J97">
            <v>82120.11</v>
          </cell>
          <cell r="K97">
            <v>2690683.85</v>
          </cell>
          <cell r="L97">
            <v>2709089</v>
          </cell>
          <cell r="M97">
            <v>0</v>
          </cell>
          <cell r="N97">
            <v>100525.26</v>
          </cell>
          <cell r="O97" t="str">
            <v>Mudofaa Vazirligining nafaqalari bo`yicha hisob-kitoblar</v>
          </cell>
        </row>
        <row r="98">
          <cell r="A98">
            <v>9</v>
          </cell>
          <cell r="B98">
            <v>214</v>
          </cell>
          <cell r="C98">
            <v>7783</v>
          </cell>
          <cell r="D98">
            <v>120.01</v>
          </cell>
          <cell r="E98">
            <v>6</v>
          </cell>
          <cell r="F98">
            <v>23404.01</v>
          </cell>
          <cell r="H98">
            <v>2</v>
          </cell>
          <cell r="I98">
            <v>0</v>
          </cell>
          <cell r="J98">
            <v>72898.710000000006</v>
          </cell>
          <cell r="K98">
            <v>1773208.5</v>
          </cell>
          <cell r="L98">
            <v>1742589</v>
          </cell>
          <cell r="M98">
            <v>0</v>
          </cell>
          <cell r="N98">
            <v>42279.21</v>
          </cell>
          <cell r="O98" t="str">
            <v>Mudofaa Vazirligining nafaqalari bo`yicha hisob-kitoblar</v>
          </cell>
        </row>
        <row r="99">
          <cell r="A99">
            <v>9</v>
          </cell>
          <cell r="B99">
            <v>214</v>
          </cell>
          <cell r="C99">
            <v>7845</v>
          </cell>
          <cell r="D99">
            <v>120.01</v>
          </cell>
          <cell r="E99">
            <v>6</v>
          </cell>
          <cell r="F99">
            <v>23404.01</v>
          </cell>
          <cell r="H99">
            <v>2</v>
          </cell>
          <cell r="I99">
            <v>0</v>
          </cell>
          <cell r="J99">
            <v>734</v>
          </cell>
          <cell r="K99">
            <v>90763</v>
          </cell>
          <cell r="L99">
            <v>94500</v>
          </cell>
          <cell r="M99">
            <v>0</v>
          </cell>
          <cell r="N99">
            <v>4471</v>
          </cell>
          <cell r="O99" t="str">
            <v>Mudofaa Vazirligining nafaqalari bo`yicha hisob-kitoblar</v>
          </cell>
        </row>
        <row r="100">
          <cell r="A100">
            <v>9</v>
          </cell>
          <cell r="B100">
            <v>214</v>
          </cell>
          <cell r="C100">
            <v>8002</v>
          </cell>
          <cell r="D100">
            <v>120.01</v>
          </cell>
          <cell r="E100">
            <v>6</v>
          </cell>
          <cell r="F100">
            <v>23404.01</v>
          </cell>
          <cell r="H100">
            <v>2</v>
          </cell>
          <cell r="I100">
            <v>0</v>
          </cell>
          <cell r="J100">
            <v>23286</v>
          </cell>
          <cell r="K100">
            <v>345351</v>
          </cell>
          <cell r="L100">
            <v>384400</v>
          </cell>
          <cell r="M100">
            <v>0</v>
          </cell>
          <cell r="N100">
            <v>62335</v>
          </cell>
          <cell r="O100" t="str">
            <v>Mudofaa Vazirligining nafaqalari bo`yicha hisob-kitoblar</v>
          </cell>
        </row>
        <row r="101">
          <cell r="A101">
            <v>9</v>
          </cell>
          <cell r="B101">
            <v>214</v>
          </cell>
          <cell r="C101">
            <v>8104</v>
          </cell>
          <cell r="D101">
            <v>120.01</v>
          </cell>
          <cell r="E101">
            <v>6</v>
          </cell>
          <cell r="F101">
            <v>23404.01</v>
          </cell>
          <cell r="H101">
            <v>2</v>
          </cell>
          <cell r="I101">
            <v>0</v>
          </cell>
          <cell r="J101">
            <v>11090</v>
          </cell>
          <cell r="K101">
            <v>313920</v>
          </cell>
          <cell r="L101">
            <v>305011</v>
          </cell>
          <cell r="M101">
            <v>0</v>
          </cell>
          <cell r="N101">
            <v>2181</v>
          </cell>
          <cell r="O101" t="str">
            <v>Mudofaa Vazirligining nafaqalari bo`yicha hisob-kitoblar</v>
          </cell>
        </row>
        <row r="102">
          <cell r="A102">
            <v>9</v>
          </cell>
          <cell r="B102">
            <v>214</v>
          </cell>
          <cell r="C102">
            <v>8137</v>
          </cell>
          <cell r="D102">
            <v>120.01</v>
          </cell>
          <cell r="E102">
            <v>6</v>
          </cell>
          <cell r="F102">
            <v>23404.01</v>
          </cell>
          <cell r="H102">
            <v>2</v>
          </cell>
          <cell r="I102">
            <v>0</v>
          </cell>
          <cell r="J102">
            <v>37784.199999999997</v>
          </cell>
          <cell r="K102">
            <v>107815</v>
          </cell>
          <cell r="L102">
            <v>80000</v>
          </cell>
          <cell r="M102">
            <v>0</v>
          </cell>
          <cell r="N102">
            <v>9969.2000000000007</v>
          </cell>
          <cell r="O102" t="str">
            <v>Mudofaa Vazirligining nafaqalari bo`yicha hisob-kitoblar</v>
          </cell>
        </row>
        <row r="103">
          <cell r="A103">
            <v>9</v>
          </cell>
          <cell r="B103">
            <v>214</v>
          </cell>
          <cell r="C103">
            <v>8298</v>
          </cell>
          <cell r="D103">
            <v>120.01</v>
          </cell>
          <cell r="E103">
            <v>6</v>
          </cell>
          <cell r="F103">
            <v>23404.01</v>
          </cell>
          <cell r="H103">
            <v>2</v>
          </cell>
          <cell r="I103">
            <v>0</v>
          </cell>
          <cell r="J103">
            <v>24398</v>
          </cell>
          <cell r="K103">
            <v>160297.76</v>
          </cell>
          <cell r="L103">
            <v>138500</v>
          </cell>
          <cell r="M103">
            <v>0</v>
          </cell>
          <cell r="N103">
            <v>2600.2399999999998</v>
          </cell>
          <cell r="O103" t="str">
            <v>Mudofaa Vazirligining nafaqalari bo`yicha hisob-kitoblar</v>
          </cell>
        </row>
        <row r="104">
          <cell r="A104">
            <v>9</v>
          </cell>
          <cell r="B104">
            <v>214</v>
          </cell>
          <cell r="C104">
            <v>8659</v>
          </cell>
          <cell r="D104">
            <v>120.01</v>
          </cell>
          <cell r="E104">
            <v>6</v>
          </cell>
          <cell r="F104">
            <v>23404.01</v>
          </cell>
          <cell r="H104">
            <v>2</v>
          </cell>
          <cell r="I104">
            <v>0</v>
          </cell>
          <cell r="J104">
            <v>23223</v>
          </cell>
          <cell r="K104">
            <v>106342</v>
          </cell>
          <cell r="L104">
            <v>106900</v>
          </cell>
          <cell r="M104">
            <v>0</v>
          </cell>
          <cell r="N104">
            <v>23781</v>
          </cell>
          <cell r="O104" t="str">
            <v>Mudofaa Vazirligining nafaqalari bo`yicha hisob-kitoblar</v>
          </cell>
        </row>
        <row r="105">
          <cell r="A105">
            <v>9</v>
          </cell>
          <cell r="B105">
            <v>214</v>
          </cell>
          <cell r="C105">
            <v>214</v>
          </cell>
          <cell r="D105">
            <v>120.02</v>
          </cell>
          <cell r="E105">
            <v>6</v>
          </cell>
          <cell r="F105">
            <v>23404.02</v>
          </cell>
          <cell r="H105">
            <v>2</v>
          </cell>
          <cell r="I105">
            <v>0</v>
          </cell>
          <cell r="J105">
            <v>0</v>
          </cell>
          <cell r="K105">
            <v>38154500</v>
          </cell>
          <cell r="L105">
            <v>38945000</v>
          </cell>
          <cell r="M105">
            <v>0</v>
          </cell>
          <cell r="N105">
            <v>790500</v>
          </cell>
          <cell r="O105" t="str">
            <v>Ichki Ishlar Vazirligining nafaqalari bo`yicha hisob-kitobla</v>
          </cell>
        </row>
        <row r="106">
          <cell r="A106">
            <v>9</v>
          </cell>
          <cell r="B106">
            <v>214</v>
          </cell>
          <cell r="C106">
            <v>3563</v>
          </cell>
          <cell r="D106">
            <v>120.02</v>
          </cell>
          <cell r="E106">
            <v>6</v>
          </cell>
          <cell r="F106">
            <v>23404.02</v>
          </cell>
          <cell r="H106">
            <v>2</v>
          </cell>
          <cell r="I106">
            <v>0</v>
          </cell>
          <cell r="J106">
            <v>1448889.41</v>
          </cell>
          <cell r="K106">
            <v>22075922.579999998</v>
          </cell>
          <cell r="L106">
            <v>20947500</v>
          </cell>
          <cell r="M106">
            <v>0</v>
          </cell>
          <cell r="N106">
            <v>320466.83</v>
          </cell>
          <cell r="O106" t="str">
            <v>Ichki Ishlar Vazirligining nafaqalari bo`yicha hisob-kitobla</v>
          </cell>
        </row>
        <row r="107">
          <cell r="A107">
            <v>9</v>
          </cell>
          <cell r="B107">
            <v>214</v>
          </cell>
          <cell r="C107">
            <v>5996</v>
          </cell>
          <cell r="D107">
            <v>120.02</v>
          </cell>
          <cell r="E107">
            <v>6</v>
          </cell>
          <cell r="F107">
            <v>23404.02</v>
          </cell>
          <cell r="H107">
            <v>2</v>
          </cell>
          <cell r="I107">
            <v>0</v>
          </cell>
          <cell r="J107">
            <v>990677.26</v>
          </cell>
          <cell r="K107">
            <v>14318963</v>
          </cell>
          <cell r="L107">
            <v>14182640</v>
          </cell>
          <cell r="M107">
            <v>0</v>
          </cell>
          <cell r="N107">
            <v>854354.26</v>
          </cell>
          <cell r="O107" t="str">
            <v>Ichki Ishlar Vazirligining nafaqalari bo`yicha hisob-kitobla</v>
          </cell>
        </row>
        <row r="108">
          <cell r="A108">
            <v>9</v>
          </cell>
          <cell r="B108">
            <v>214</v>
          </cell>
          <cell r="C108">
            <v>7783</v>
          </cell>
          <cell r="D108">
            <v>120.02</v>
          </cell>
          <cell r="E108">
            <v>6</v>
          </cell>
          <cell r="F108">
            <v>23404.02</v>
          </cell>
          <cell r="H108">
            <v>2</v>
          </cell>
          <cell r="I108">
            <v>0</v>
          </cell>
          <cell r="J108">
            <v>637511.43999999994</v>
          </cell>
          <cell r="K108">
            <v>15976394.25</v>
          </cell>
          <cell r="L108">
            <v>16827248</v>
          </cell>
          <cell r="M108">
            <v>0</v>
          </cell>
          <cell r="N108">
            <v>1488365.19</v>
          </cell>
          <cell r="O108" t="str">
            <v>Ichki Ishlar Vazirligining nafaqalari bo`yicha hisob-kitobla</v>
          </cell>
        </row>
        <row r="109">
          <cell r="A109">
            <v>9</v>
          </cell>
          <cell r="B109">
            <v>214</v>
          </cell>
          <cell r="C109">
            <v>7845</v>
          </cell>
          <cell r="D109">
            <v>120.02</v>
          </cell>
          <cell r="E109">
            <v>6</v>
          </cell>
          <cell r="F109">
            <v>23404.02</v>
          </cell>
          <cell r="H109">
            <v>2</v>
          </cell>
          <cell r="I109">
            <v>0</v>
          </cell>
          <cell r="J109">
            <v>10184.629999999999</v>
          </cell>
          <cell r="K109">
            <v>1338676</v>
          </cell>
          <cell r="L109">
            <v>1350000</v>
          </cell>
          <cell r="M109">
            <v>0</v>
          </cell>
          <cell r="N109">
            <v>21508.63</v>
          </cell>
          <cell r="O109" t="str">
            <v>Ichki Ishlar Vazirligining nafaqalari bo`yicha hisob-kitobla</v>
          </cell>
        </row>
        <row r="110">
          <cell r="A110">
            <v>9</v>
          </cell>
          <cell r="B110">
            <v>214</v>
          </cell>
          <cell r="C110">
            <v>7948</v>
          </cell>
          <cell r="D110">
            <v>120.02</v>
          </cell>
          <cell r="E110">
            <v>6</v>
          </cell>
          <cell r="F110">
            <v>23404.02</v>
          </cell>
          <cell r="H110">
            <v>2</v>
          </cell>
          <cell r="I110">
            <v>0</v>
          </cell>
          <cell r="J110">
            <v>251348.72</v>
          </cell>
          <cell r="K110">
            <v>2367845</v>
          </cell>
          <cell r="L110">
            <v>2125000</v>
          </cell>
          <cell r="M110">
            <v>0</v>
          </cell>
          <cell r="N110">
            <v>8503.7199999999993</v>
          </cell>
          <cell r="O110" t="str">
            <v>Ichki Ishlar Vazirligining nafaqalari bo`yicha hisob-kitobla</v>
          </cell>
        </row>
        <row r="111">
          <cell r="A111">
            <v>9</v>
          </cell>
          <cell r="B111">
            <v>214</v>
          </cell>
          <cell r="C111">
            <v>8002</v>
          </cell>
          <cell r="D111">
            <v>120.02</v>
          </cell>
          <cell r="E111">
            <v>6</v>
          </cell>
          <cell r="F111">
            <v>23404.02</v>
          </cell>
          <cell r="H111">
            <v>2</v>
          </cell>
          <cell r="I111">
            <v>0</v>
          </cell>
          <cell r="J111">
            <v>74231.839999999997</v>
          </cell>
          <cell r="K111">
            <v>1360197</v>
          </cell>
          <cell r="L111">
            <v>1360000</v>
          </cell>
          <cell r="M111">
            <v>0</v>
          </cell>
          <cell r="N111">
            <v>74034.84</v>
          </cell>
          <cell r="O111" t="str">
            <v>Ichki Ishlar Vazirligining nafaqalari bo`yicha hisob-kitobla</v>
          </cell>
        </row>
        <row r="112">
          <cell r="A112">
            <v>9</v>
          </cell>
          <cell r="B112">
            <v>214</v>
          </cell>
          <cell r="C112">
            <v>8104</v>
          </cell>
          <cell r="D112">
            <v>120.02</v>
          </cell>
          <cell r="E112">
            <v>6</v>
          </cell>
          <cell r="F112">
            <v>23404.02</v>
          </cell>
          <cell r="H112">
            <v>2</v>
          </cell>
          <cell r="I112">
            <v>0</v>
          </cell>
          <cell r="J112">
            <v>18196.04</v>
          </cell>
          <cell r="K112">
            <v>3131902.14</v>
          </cell>
          <cell r="L112">
            <v>3117000</v>
          </cell>
          <cell r="M112">
            <v>0</v>
          </cell>
          <cell r="N112">
            <v>3293.9</v>
          </cell>
          <cell r="O112" t="str">
            <v>Ichki Ishlar Vazirligining nafaqalari bo`yicha hisob-kitobla</v>
          </cell>
        </row>
        <row r="113">
          <cell r="A113">
            <v>9</v>
          </cell>
          <cell r="B113">
            <v>214</v>
          </cell>
          <cell r="C113">
            <v>8137</v>
          </cell>
          <cell r="D113">
            <v>120.02</v>
          </cell>
          <cell r="E113">
            <v>6</v>
          </cell>
          <cell r="F113">
            <v>23404.02</v>
          </cell>
          <cell r="H113">
            <v>2</v>
          </cell>
          <cell r="I113">
            <v>0</v>
          </cell>
          <cell r="J113">
            <v>32796.04</v>
          </cell>
          <cell r="K113">
            <v>1506383</v>
          </cell>
          <cell r="L113">
            <v>1495000</v>
          </cell>
          <cell r="M113">
            <v>0</v>
          </cell>
          <cell r="N113">
            <v>21413.040000000001</v>
          </cell>
          <cell r="O113" t="str">
            <v>Ichki Ishlar Vazirligining nafaqalari bo`yicha hisob-kitobla</v>
          </cell>
        </row>
        <row r="114">
          <cell r="A114">
            <v>9</v>
          </cell>
          <cell r="B114">
            <v>214</v>
          </cell>
          <cell r="C114">
            <v>8298</v>
          </cell>
          <cell r="D114">
            <v>120.02</v>
          </cell>
          <cell r="E114">
            <v>6</v>
          </cell>
          <cell r="F114">
            <v>23404.02</v>
          </cell>
          <cell r="H114">
            <v>2</v>
          </cell>
          <cell r="I114">
            <v>0</v>
          </cell>
          <cell r="J114">
            <v>941.14</v>
          </cell>
          <cell r="K114">
            <v>839824</v>
          </cell>
          <cell r="L114">
            <v>875000</v>
          </cell>
          <cell r="M114">
            <v>0</v>
          </cell>
          <cell r="N114">
            <v>36117.14</v>
          </cell>
          <cell r="O114" t="str">
            <v>Ichki Ishlar Vazirligining nafaqalari bo`yicha hisob-kitobla</v>
          </cell>
        </row>
        <row r="115">
          <cell r="A115">
            <v>9</v>
          </cell>
          <cell r="B115">
            <v>214</v>
          </cell>
          <cell r="C115">
            <v>8533</v>
          </cell>
          <cell r="D115">
            <v>120.02</v>
          </cell>
          <cell r="E115">
            <v>6</v>
          </cell>
          <cell r="F115">
            <v>23404.02</v>
          </cell>
          <cell r="H115">
            <v>2</v>
          </cell>
          <cell r="I115">
            <v>0</v>
          </cell>
          <cell r="J115">
            <v>2102.6799999999998</v>
          </cell>
          <cell r="K115">
            <v>1458562</v>
          </cell>
          <cell r="L115">
            <v>1752000</v>
          </cell>
          <cell r="M115">
            <v>0</v>
          </cell>
          <cell r="N115">
            <v>295540.68</v>
          </cell>
          <cell r="O115" t="str">
            <v>Ichki Ishlar Vazirligining nafaqalari bo`yicha hisob-kitobla</v>
          </cell>
        </row>
        <row r="116">
          <cell r="A116">
            <v>9</v>
          </cell>
          <cell r="B116">
            <v>214</v>
          </cell>
          <cell r="C116">
            <v>8659</v>
          </cell>
          <cell r="D116">
            <v>120.02</v>
          </cell>
          <cell r="E116">
            <v>6</v>
          </cell>
          <cell r="F116">
            <v>23404.02</v>
          </cell>
          <cell r="H116">
            <v>2</v>
          </cell>
          <cell r="I116">
            <v>0</v>
          </cell>
          <cell r="J116">
            <v>1039</v>
          </cell>
          <cell r="K116">
            <v>2022906</v>
          </cell>
          <cell r="L116">
            <v>2071000</v>
          </cell>
          <cell r="M116">
            <v>0</v>
          </cell>
          <cell r="N116">
            <v>49133</v>
          </cell>
          <cell r="O116" t="str">
            <v>Ichki Ishlar Vazirligining nafaqalari bo`yicha hisob-kitobla</v>
          </cell>
        </row>
        <row r="117">
          <cell r="A117">
            <v>9</v>
          </cell>
          <cell r="B117">
            <v>214</v>
          </cell>
          <cell r="C117">
            <v>214</v>
          </cell>
          <cell r="D117">
            <v>120.03</v>
          </cell>
          <cell r="E117">
            <v>6</v>
          </cell>
          <cell r="F117">
            <v>23404.03</v>
          </cell>
          <cell r="H117">
            <v>2</v>
          </cell>
          <cell r="I117">
            <v>0</v>
          </cell>
          <cell r="J117">
            <v>0</v>
          </cell>
          <cell r="K117">
            <v>1578018.08</v>
          </cell>
          <cell r="L117">
            <v>1638018.08</v>
          </cell>
          <cell r="M117">
            <v>0</v>
          </cell>
          <cell r="N117">
            <v>60000</v>
          </cell>
          <cell r="O117" t="str">
            <v>Milliy Havfsizlik Hizmati nafaqalari bo`yicha hisob-kitoblar</v>
          </cell>
        </row>
        <row r="118">
          <cell r="A118">
            <v>9</v>
          </cell>
          <cell r="B118">
            <v>214</v>
          </cell>
          <cell r="C118">
            <v>3563</v>
          </cell>
          <cell r="D118">
            <v>120.03</v>
          </cell>
          <cell r="E118">
            <v>6</v>
          </cell>
          <cell r="F118">
            <v>23404.03</v>
          </cell>
          <cell r="H118">
            <v>2</v>
          </cell>
          <cell r="I118">
            <v>0</v>
          </cell>
          <cell r="J118">
            <v>378.06</v>
          </cell>
          <cell r="K118">
            <v>1265152.01</v>
          </cell>
          <cell r="L118">
            <v>1367018.08</v>
          </cell>
          <cell r="M118">
            <v>0</v>
          </cell>
          <cell r="N118">
            <v>102244.13</v>
          </cell>
          <cell r="O118" t="str">
            <v>Milliy Havfsizlik Hizmati nafaqalari bo`yicha hisob-kitoblar</v>
          </cell>
        </row>
        <row r="119">
          <cell r="A119">
            <v>9</v>
          </cell>
          <cell r="B119">
            <v>214</v>
          </cell>
          <cell r="C119">
            <v>5996</v>
          </cell>
          <cell r="D119">
            <v>120.03</v>
          </cell>
          <cell r="E119">
            <v>6</v>
          </cell>
          <cell r="F119">
            <v>23404.03</v>
          </cell>
          <cell r="H119">
            <v>2</v>
          </cell>
          <cell r="I119">
            <v>0</v>
          </cell>
          <cell r="J119">
            <v>6538.44</v>
          </cell>
          <cell r="K119">
            <v>398127.69</v>
          </cell>
          <cell r="L119">
            <v>487000</v>
          </cell>
          <cell r="M119">
            <v>0</v>
          </cell>
          <cell r="N119">
            <v>95410.75</v>
          </cell>
          <cell r="O119" t="str">
            <v>Milliy Havfsizlik Hizmati nafaqalari bo`yicha hisob-kitoblar</v>
          </cell>
        </row>
        <row r="120">
          <cell r="A120">
            <v>9</v>
          </cell>
          <cell r="B120">
            <v>214</v>
          </cell>
          <cell r="C120">
            <v>7783</v>
          </cell>
          <cell r="D120">
            <v>120.03</v>
          </cell>
          <cell r="E120">
            <v>6</v>
          </cell>
          <cell r="F120">
            <v>23404.03</v>
          </cell>
          <cell r="H120">
            <v>2</v>
          </cell>
          <cell r="I120">
            <v>0</v>
          </cell>
          <cell r="J120">
            <v>29888.36</v>
          </cell>
          <cell r="K120">
            <v>358724.6</v>
          </cell>
          <cell r="L120">
            <v>345000</v>
          </cell>
          <cell r="M120">
            <v>0</v>
          </cell>
          <cell r="N120">
            <v>16163.76</v>
          </cell>
          <cell r="O120" t="str">
            <v>Milliy Havfsizlik Hizmati nafaqalari bo`yicha hisob-kitoblar</v>
          </cell>
        </row>
        <row r="121">
          <cell r="A121">
            <v>9</v>
          </cell>
          <cell r="B121">
            <v>214</v>
          </cell>
          <cell r="C121">
            <v>7845</v>
          </cell>
          <cell r="D121">
            <v>120.03</v>
          </cell>
          <cell r="E121">
            <v>6</v>
          </cell>
          <cell r="F121">
            <v>23404.03</v>
          </cell>
          <cell r="H121">
            <v>2</v>
          </cell>
          <cell r="I121">
            <v>0</v>
          </cell>
          <cell r="J121">
            <v>518.08000000000004</v>
          </cell>
          <cell r="K121">
            <v>518.08000000000004</v>
          </cell>
          <cell r="L121">
            <v>0</v>
          </cell>
          <cell r="M121">
            <v>0</v>
          </cell>
          <cell r="N121">
            <v>0</v>
          </cell>
          <cell r="O121" t="str">
            <v>Milliy Havfsizlik Hizmati nafaqalari bo`yicha hisob-kitoblar</v>
          </cell>
        </row>
        <row r="122">
          <cell r="A122">
            <v>9</v>
          </cell>
          <cell r="B122">
            <v>214</v>
          </cell>
          <cell r="C122">
            <v>8002</v>
          </cell>
          <cell r="D122">
            <v>120.03</v>
          </cell>
          <cell r="E122">
            <v>6</v>
          </cell>
          <cell r="F122">
            <v>23404.03</v>
          </cell>
          <cell r="H122">
            <v>2</v>
          </cell>
          <cell r="I122">
            <v>0</v>
          </cell>
          <cell r="J122">
            <v>3011</v>
          </cell>
          <cell r="K122">
            <v>75260</v>
          </cell>
          <cell r="L122">
            <v>76395</v>
          </cell>
          <cell r="M122">
            <v>0</v>
          </cell>
          <cell r="N122">
            <v>4146</v>
          </cell>
          <cell r="O122" t="str">
            <v>Milliy Havfsizlik Hizmati nafaqalari bo`yicha hisob-kitoblar</v>
          </cell>
        </row>
        <row r="123">
          <cell r="A123">
            <v>9</v>
          </cell>
          <cell r="B123">
            <v>214</v>
          </cell>
          <cell r="C123">
            <v>8137</v>
          </cell>
          <cell r="D123">
            <v>120.03</v>
          </cell>
          <cell r="E123">
            <v>6</v>
          </cell>
          <cell r="F123">
            <v>23404.03</v>
          </cell>
          <cell r="H123">
            <v>2</v>
          </cell>
          <cell r="I123">
            <v>0</v>
          </cell>
          <cell r="J123">
            <v>3910.68</v>
          </cell>
          <cell r="K123">
            <v>191579.17</v>
          </cell>
          <cell r="L123">
            <v>195000</v>
          </cell>
          <cell r="M123">
            <v>0</v>
          </cell>
          <cell r="N123">
            <v>7331.51</v>
          </cell>
          <cell r="O123" t="str">
            <v>Milliy Havfsizlik Hizmati nafaqalari bo`yicha hisob-kitoblar</v>
          </cell>
        </row>
        <row r="124">
          <cell r="A124">
            <v>9</v>
          </cell>
          <cell r="B124">
            <v>214</v>
          </cell>
          <cell r="C124">
            <v>3563</v>
          </cell>
          <cell r="D124">
            <v>120.04</v>
          </cell>
          <cell r="E124">
            <v>6</v>
          </cell>
          <cell r="F124">
            <v>23404.04</v>
          </cell>
          <cell r="H124">
            <v>2</v>
          </cell>
          <cell r="I124">
            <v>0</v>
          </cell>
          <cell r="J124">
            <v>38285</v>
          </cell>
          <cell r="K124">
            <v>0</v>
          </cell>
          <cell r="L124">
            <v>0</v>
          </cell>
          <cell r="M124">
            <v>0</v>
          </cell>
          <cell r="N124">
            <v>38285</v>
          </cell>
          <cell r="O124" t="str">
            <v>Medallar bo`yicha hisob-kitoblar</v>
          </cell>
        </row>
        <row r="125">
          <cell r="A125">
            <v>9</v>
          </cell>
          <cell r="B125">
            <v>214</v>
          </cell>
          <cell r="C125">
            <v>8298</v>
          </cell>
          <cell r="D125">
            <v>142</v>
          </cell>
          <cell r="E125">
            <v>6</v>
          </cell>
          <cell r="F125">
            <v>20202</v>
          </cell>
          <cell r="H125">
            <v>2</v>
          </cell>
          <cell r="I125">
            <v>0</v>
          </cell>
          <cell r="J125">
            <v>0</v>
          </cell>
          <cell r="K125">
            <v>7708977.6500000004</v>
          </cell>
          <cell r="L125">
            <v>10051763.369999999</v>
          </cell>
          <cell r="M125">
            <v>0</v>
          </cell>
          <cell r="N125">
            <v>2342785.7200000002</v>
          </cell>
          <cell r="O125" t="str">
            <v>Текущие счета учр-й и орг-й,состоящих на мест.бюджетах</v>
          </cell>
        </row>
        <row r="126">
          <cell r="A126">
            <v>9</v>
          </cell>
          <cell r="B126">
            <v>214</v>
          </cell>
          <cell r="C126">
            <v>3563</v>
          </cell>
          <cell r="D126">
            <v>164</v>
          </cell>
          <cell r="E126">
            <v>7</v>
          </cell>
          <cell r="F126">
            <v>10301</v>
          </cell>
          <cell r="H126">
            <v>1</v>
          </cell>
          <cell r="I126">
            <v>892359.33</v>
          </cell>
          <cell r="J126">
            <v>0</v>
          </cell>
          <cell r="K126">
            <v>404803141.94</v>
          </cell>
          <cell r="L126">
            <v>394480528.83999997</v>
          </cell>
          <cell r="M126">
            <v>11214972.43</v>
          </cell>
          <cell r="N126">
            <v>0</v>
          </cell>
          <cell r="O126" t="str">
            <v>Markaziy bankdagi muxbirlik raqami</v>
          </cell>
        </row>
        <row r="127">
          <cell r="A127">
            <v>9</v>
          </cell>
          <cell r="B127">
            <v>214</v>
          </cell>
          <cell r="C127">
            <v>5996</v>
          </cell>
          <cell r="D127">
            <v>164</v>
          </cell>
          <cell r="E127">
            <v>7</v>
          </cell>
          <cell r="F127">
            <v>10301</v>
          </cell>
          <cell r="H127">
            <v>1</v>
          </cell>
          <cell r="I127">
            <v>345862.34</v>
          </cell>
          <cell r="J127">
            <v>0</v>
          </cell>
          <cell r="K127">
            <v>212939485.94</v>
          </cell>
          <cell r="L127">
            <v>212319478.68000001</v>
          </cell>
          <cell r="M127">
            <v>965869.6</v>
          </cell>
          <cell r="N127">
            <v>0</v>
          </cell>
          <cell r="O127" t="str">
            <v>Markaziy bankdagi muxbirlik raqami</v>
          </cell>
        </row>
        <row r="128">
          <cell r="A128">
            <v>9</v>
          </cell>
          <cell r="B128">
            <v>214</v>
          </cell>
          <cell r="C128">
            <v>7783</v>
          </cell>
          <cell r="D128">
            <v>164</v>
          </cell>
          <cell r="E128">
            <v>7</v>
          </cell>
          <cell r="F128">
            <v>10301</v>
          </cell>
          <cell r="H128">
            <v>1</v>
          </cell>
          <cell r="I128">
            <v>179517.6</v>
          </cell>
          <cell r="J128">
            <v>0</v>
          </cell>
          <cell r="K128">
            <v>123573157.05</v>
          </cell>
          <cell r="L128">
            <v>123195990.43000001</v>
          </cell>
          <cell r="M128">
            <v>556684.22</v>
          </cell>
          <cell r="N128">
            <v>0</v>
          </cell>
          <cell r="O128" t="str">
            <v>Markaziy bankdagi muxbirlik raqami</v>
          </cell>
        </row>
        <row r="129">
          <cell r="A129">
            <v>9</v>
          </cell>
          <cell r="B129">
            <v>214</v>
          </cell>
          <cell r="C129">
            <v>7845</v>
          </cell>
          <cell r="D129">
            <v>164</v>
          </cell>
          <cell r="E129">
            <v>7</v>
          </cell>
          <cell r="F129">
            <v>10301</v>
          </cell>
          <cell r="H129">
            <v>1</v>
          </cell>
          <cell r="I129">
            <v>1181241.93</v>
          </cell>
          <cell r="J129">
            <v>0</v>
          </cell>
          <cell r="K129">
            <v>119757300.83</v>
          </cell>
          <cell r="L129">
            <v>119075093.67</v>
          </cell>
          <cell r="M129">
            <v>1863449.09</v>
          </cell>
          <cell r="N129">
            <v>0</v>
          </cell>
          <cell r="O129" t="str">
            <v>Markaziy bankdagi muxbirlik raqami</v>
          </cell>
        </row>
        <row r="130">
          <cell r="A130">
            <v>9</v>
          </cell>
          <cell r="B130">
            <v>214</v>
          </cell>
          <cell r="C130">
            <v>7948</v>
          </cell>
          <cell r="D130">
            <v>164</v>
          </cell>
          <cell r="E130">
            <v>7</v>
          </cell>
          <cell r="F130">
            <v>10301</v>
          </cell>
          <cell r="H130">
            <v>1</v>
          </cell>
          <cell r="I130">
            <v>112429.77</v>
          </cell>
          <cell r="J130">
            <v>0</v>
          </cell>
          <cell r="K130">
            <v>117332788.97</v>
          </cell>
          <cell r="L130">
            <v>116661805.23999999</v>
          </cell>
          <cell r="M130">
            <v>783413.5</v>
          </cell>
          <cell r="N130">
            <v>0</v>
          </cell>
          <cell r="O130" t="str">
            <v>Markaziy bankdagi muxbirlik raqami</v>
          </cell>
        </row>
        <row r="131">
          <cell r="A131">
            <v>9</v>
          </cell>
          <cell r="B131">
            <v>214</v>
          </cell>
          <cell r="C131">
            <v>8002</v>
          </cell>
          <cell r="D131">
            <v>164</v>
          </cell>
          <cell r="E131">
            <v>7</v>
          </cell>
          <cell r="F131">
            <v>10301</v>
          </cell>
          <cell r="H131">
            <v>1</v>
          </cell>
          <cell r="I131">
            <v>1937102.68</v>
          </cell>
          <cell r="J131">
            <v>0</v>
          </cell>
          <cell r="K131">
            <v>88599408.560000002</v>
          </cell>
          <cell r="L131">
            <v>89893325.049999997</v>
          </cell>
          <cell r="M131">
            <v>643186.18999999994</v>
          </cell>
          <cell r="N131">
            <v>0</v>
          </cell>
          <cell r="O131" t="str">
            <v>Markaziy bankdagi muxbirlik raqami</v>
          </cell>
        </row>
        <row r="132">
          <cell r="A132">
            <v>9</v>
          </cell>
          <cell r="B132">
            <v>214</v>
          </cell>
          <cell r="C132">
            <v>8104</v>
          </cell>
          <cell r="D132">
            <v>164</v>
          </cell>
          <cell r="E132">
            <v>7</v>
          </cell>
          <cell r="F132">
            <v>10301</v>
          </cell>
          <cell r="H132">
            <v>1</v>
          </cell>
          <cell r="I132">
            <v>120717.85</v>
          </cell>
          <cell r="J132">
            <v>0</v>
          </cell>
          <cell r="K132">
            <v>87992684.200000003</v>
          </cell>
          <cell r="L132">
            <v>86429697.430000007</v>
          </cell>
          <cell r="M132">
            <v>1683704.62</v>
          </cell>
          <cell r="N132">
            <v>0</v>
          </cell>
          <cell r="O132" t="str">
            <v>Markaziy bankdagi muxbirlik raqami</v>
          </cell>
        </row>
        <row r="133">
          <cell r="A133">
            <v>9</v>
          </cell>
          <cell r="B133">
            <v>214</v>
          </cell>
          <cell r="C133">
            <v>8137</v>
          </cell>
          <cell r="D133">
            <v>164</v>
          </cell>
          <cell r="E133">
            <v>7</v>
          </cell>
          <cell r="F133">
            <v>10301</v>
          </cell>
          <cell r="H133">
            <v>1</v>
          </cell>
          <cell r="I133">
            <v>353654.68</v>
          </cell>
          <cell r="J133">
            <v>0</v>
          </cell>
          <cell r="K133">
            <v>64621656.520000003</v>
          </cell>
          <cell r="L133">
            <v>64947075.68</v>
          </cell>
          <cell r="M133">
            <v>28235.52</v>
          </cell>
          <cell r="N133">
            <v>0</v>
          </cell>
          <cell r="O133" t="str">
            <v>Markaziy bankdagi muxbirlik raqami</v>
          </cell>
        </row>
        <row r="134">
          <cell r="A134">
            <v>9</v>
          </cell>
          <cell r="B134">
            <v>214</v>
          </cell>
          <cell r="C134">
            <v>8298</v>
          </cell>
          <cell r="D134">
            <v>164</v>
          </cell>
          <cell r="E134">
            <v>7</v>
          </cell>
          <cell r="F134">
            <v>10301</v>
          </cell>
          <cell r="H134">
            <v>1</v>
          </cell>
          <cell r="I134">
            <v>188508.72</v>
          </cell>
          <cell r="J134">
            <v>0</v>
          </cell>
          <cell r="K134">
            <v>94507100.920000002</v>
          </cell>
          <cell r="L134">
            <v>94622662.650000006</v>
          </cell>
          <cell r="M134">
            <v>72946.990000000005</v>
          </cell>
          <cell r="N134">
            <v>0</v>
          </cell>
          <cell r="O134" t="str">
            <v>Markaziy bankdagi muxbirlik raqami</v>
          </cell>
        </row>
        <row r="135">
          <cell r="A135">
            <v>9</v>
          </cell>
          <cell r="B135">
            <v>214</v>
          </cell>
          <cell r="C135">
            <v>8533</v>
          </cell>
          <cell r="D135">
            <v>164</v>
          </cell>
          <cell r="E135">
            <v>7</v>
          </cell>
          <cell r="F135">
            <v>10301</v>
          </cell>
          <cell r="H135">
            <v>1</v>
          </cell>
          <cell r="I135">
            <v>310794.81</v>
          </cell>
          <cell r="J135">
            <v>0</v>
          </cell>
          <cell r="K135">
            <v>22076692.690000001</v>
          </cell>
          <cell r="L135">
            <v>22198532.510000002</v>
          </cell>
          <cell r="M135">
            <v>188954.99</v>
          </cell>
          <cell r="N135">
            <v>0</v>
          </cell>
          <cell r="O135" t="str">
            <v>Markaziy bankdagi muxbirlik raqami</v>
          </cell>
        </row>
        <row r="136">
          <cell r="A136">
            <v>9</v>
          </cell>
          <cell r="B136">
            <v>214</v>
          </cell>
          <cell r="C136">
            <v>8659</v>
          </cell>
          <cell r="D136">
            <v>164</v>
          </cell>
          <cell r="E136">
            <v>7</v>
          </cell>
          <cell r="F136">
            <v>10301</v>
          </cell>
          <cell r="H136">
            <v>1</v>
          </cell>
          <cell r="I136">
            <v>109222.25</v>
          </cell>
          <cell r="J136">
            <v>0</v>
          </cell>
          <cell r="K136">
            <v>101667102.27</v>
          </cell>
          <cell r="L136">
            <v>100682456.79000001</v>
          </cell>
          <cell r="M136">
            <v>1093867.73</v>
          </cell>
          <cell r="N136">
            <v>0</v>
          </cell>
          <cell r="O136" t="str">
            <v>Markaziy bankdagi muxbirlik raqami</v>
          </cell>
        </row>
        <row r="137">
          <cell r="A137">
            <v>9</v>
          </cell>
          <cell r="B137">
            <v>214</v>
          </cell>
          <cell r="C137">
            <v>214</v>
          </cell>
          <cell r="D137">
            <v>164.01</v>
          </cell>
          <cell r="E137">
            <v>7</v>
          </cell>
          <cell r="F137">
            <v>10501.01</v>
          </cell>
          <cell r="H137">
            <v>1</v>
          </cell>
          <cell r="I137">
            <v>1239573.8600000001</v>
          </cell>
          <cell r="J137">
            <v>0</v>
          </cell>
          <cell r="K137">
            <v>336256242.44999999</v>
          </cell>
          <cell r="L137">
            <v>334990566.18000001</v>
          </cell>
          <cell r="M137">
            <v>2505250.13</v>
          </cell>
          <cell r="N137">
            <v>0</v>
          </cell>
          <cell r="O137" t="str">
            <v>Tijorat bankdagi muxbirlik raqami</v>
          </cell>
        </row>
        <row r="138">
          <cell r="A138">
            <v>9</v>
          </cell>
          <cell r="B138">
            <v>214</v>
          </cell>
          <cell r="C138">
            <v>3563</v>
          </cell>
          <cell r="D138">
            <v>164.02</v>
          </cell>
          <cell r="E138">
            <v>7</v>
          </cell>
          <cell r="F138">
            <v>21002</v>
          </cell>
          <cell r="H138">
            <v>2</v>
          </cell>
          <cell r="I138">
            <v>0</v>
          </cell>
          <cell r="J138">
            <v>1239573.8600000001</v>
          </cell>
          <cell r="K138">
            <v>335778566.18000001</v>
          </cell>
          <cell r="L138">
            <v>337044242.44999999</v>
          </cell>
          <cell r="M138">
            <v>0</v>
          </cell>
          <cell r="N138">
            <v>2505250.13</v>
          </cell>
          <cell r="O138" t="str">
            <v>Xalq banki muassasida ochilgan muxbirlik raqami</v>
          </cell>
        </row>
        <row r="139">
          <cell r="A139">
            <v>9</v>
          </cell>
          <cell r="B139">
            <v>214</v>
          </cell>
          <cell r="C139">
            <v>8298</v>
          </cell>
          <cell r="D139">
            <v>171</v>
          </cell>
          <cell r="E139">
            <v>8</v>
          </cell>
          <cell r="F139">
            <v>20210</v>
          </cell>
          <cell r="H139">
            <v>2</v>
          </cell>
          <cell r="I139">
            <v>0</v>
          </cell>
          <cell r="J139">
            <v>0</v>
          </cell>
          <cell r="K139">
            <v>7844349.3499999996</v>
          </cell>
          <cell r="L139">
            <v>7845182.9900000002</v>
          </cell>
          <cell r="M139">
            <v>0</v>
          </cell>
          <cell r="N139">
            <v>833.64</v>
          </cell>
          <cell r="O139" t="str">
            <v>Депозиты до востребования госпредприятий и организаций</v>
          </cell>
        </row>
        <row r="140">
          <cell r="A140">
            <v>9</v>
          </cell>
          <cell r="B140">
            <v>214</v>
          </cell>
          <cell r="C140">
            <v>8533</v>
          </cell>
          <cell r="D140">
            <v>171</v>
          </cell>
          <cell r="E140">
            <v>8</v>
          </cell>
          <cell r="F140">
            <v>20210</v>
          </cell>
          <cell r="H140">
            <v>2</v>
          </cell>
          <cell r="I140">
            <v>0</v>
          </cell>
          <cell r="J140">
            <v>0</v>
          </cell>
          <cell r="K140">
            <v>5346234</v>
          </cell>
          <cell r="L140">
            <v>5346234.2</v>
          </cell>
          <cell r="M140">
            <v>0</v>
          </cell>
          <cell r="N140">
            <v>0.2</v>
          </cell>
          <cell r="O140" t="str">
            <v>Депозиты до востребования госпредприятий и организаций</v>
          </cell>
        </row>
        <row r="141">
          <cell r="A141">
            <v>9</v>
          </cell>
          <cell r="B141">
            <v>214</v>
          </cell>
          <cell r="C141">
            <v>3563</v>
          </cell>
          <cell r="D141">
            <v>195.02</v>
          </cell>
          <cell r="E141">
            <v>9</v>
          </cell>
          <cell r="F141">
            <v>19997.02</v>
          </cell>
          <cell r="H141">
            <v>1</v>
          </cell>
          <cell r="I141">
            <v>13800</v>
          </cell>
          <cell r="J141">
            <v>0</v>
          </cell>
          <cell r="K141">
            <v>0</v>
          </cell>
          <cell r="L141">
            <v>13800</v>
          </cell>
          <cell r="M141">
            <v>0</v>
          </cell>
          <cell r="N141">
            <v>0</v>
          </cell>
          <cell r="O141" t="str">
            <v>Опл.лотереи "Инсон манфаатлари учун"</v>
          </cell>
        </row>
        <row r="142">
          <cell r="A142">
            <v>9</v>
          </cell>
          <cell r="B142">
            <v>214</v>
          </cell>
          <cell r="C142">
            <v>7783</v>
          </cell>
          <cell r="D142">
            <v>195.02</v>
          </cell>
          <cell r="E142">
            <v>9</v>
          </cell>
          <cell r="F142">
            <v>19997.02</v>
          </cell>
          <cell r="H142">
            <v>1</v>
          </cell>
          <cell r="I142">
            <v>2200</v>
          </cell>
          <cell r="J142">
            <v>0</v>
          </cell>
          <cell r="K142">
            <v>0</v>
          </cell>
          <cell r="L142">
            <v>2200</v>
          </cell>
          <cell r="M142">
            <v>0</v>
          </cell>
          <cell r="N142">
            <v>0</v>
          </cell>
          <cell r="O142" t="str">
            <v>Опл.лотереи "Инсон манфаатлари учун"</v>
          </cell>
        </row>
        <row r="143">
          <cell r="A143">
            <v>9</v>
          </cell>
          <cell r="B143">
            <v>214</v>
          </cell>
          <cell r="C143">
            <v>8659</v>
          </cell>
          <cell r="D143">
            <v>195.02</v>
          </cell>
          <cell r="E143">
            <v>9</v>
          </cell>
          <cell r="F143">
            <v>19997.02</v>
          </cell>
          <cell r="H143">
            <v>1</v>
          </cell>
          <cell r="I143">
            <v>300</v>
          </cell>
          <cell r="J143">
            <v>0</v>
          </cell>
          <cell r="K143">
            <v>0</v>
          </cell>
          <cell r="L143">
            <v>300</v>
          </cell>
          <cell r="M143">
            <v>0</v>
          </cell>
          <cell r="N143">
            <v>0</v>
          </cell>
          <cell r="O143" t="str">
            <v>Опл.лотереи "Инсон манфаатлари учун"</v>
          </cell>
        </row>
        <row r="144">
          <cell r="A144">
            <v>9</v>
          </cell>
          <cell r="B144">
            <v>214</v>
          </cell>
          <cell r="C144">
            <v>3563</v>
          </cell>
          <cell r="D144">
            <v>195.11</v>
          </cell>
          <cell r="E144">
            <v>9</v>
          </cell>
          <cell r="F144">
            <v>19997.11</v>
          </cell>
          <cell r="H144">
            <v>1</v>
          </cell>
          <cell r="I144">
            <v>250</v>
          </cell>
          <cell r="J144">
            <v>0</v>
          </cell>
          <cell r="K144">
            <v>0</v>
          </cell>
          <cell r="L144">
            <v>250</v>
          </cell>
          <cell r="M144">
            <v>0</v>
          </cell>
          <cell r="N144">
            <v>0</v>
          </cell>
          <cell r="O144" t="str">
            <v>Опл.лотереи "Спринт-Мехрибонлик-2"</v>
          </cell>
        </row>
        <row r="145">
          <cell r="A145">
            <v>9</v>
          </cell>
          <cell r="B145">
            <v>214</v>
          </cell>
          <cell r="C145">
            <v>8104</v>
          </cell>
          <cell r="D145">
            <v>195.11</v>
          </cell>
          <cell r="E145">
            <v>9</v>
          </cell>
          <cell r="F145">
            <v>19997.11</v>
          </cell>
          <cell r="H145">
            <v>1</v>
          </cell>
          <cell r="I145">
            <v>0</v>
          </cell>
          <cell r="J145">
            <v>0</v>
          </cell>
          <cell r="K145">
            <v>4725</v>
          </cell>
          <cell r="L145">
            <v>4725</v>
          </cell>
          <cell r="M145">
            <v>0</v>
          </cell>
          <cell r="N145">
            <v>0</v>
          </cell>
          <cell r="O145" t="str">
            <v>Опл.лотереи "Спринт-Мехрибонлик-2"</v>
          </cell>
        </row>
        <row r="146">
          <cell r="A146">
            <v>9</v>
          </cell>
          <cell r="B146">
            <v>214</v>
          </cell>
          <cell r="C146">
            <v>8104</v>
          </cell>
          <cell r="D146">
            <v>195.12</v>
          </cell>
          <cell r="E146">
            <v>9</v>
          </cell>
          <cell r="F146">
            <v>19997.12</v>
          </cell>
          <cell r="H146">
            <v>1</v>
          </cell>
          <cell r="I146">
            <v>2400</v>
          </cell>
          <cell r="J146">
            <v>0</v>
          </cell>
          <cell r="K146">
            <v>0</v>
          </cell>
          <cell r="L146">
            <v>2400</v>
          </cell>
          <cell r="M146">
            <v>0</v>
          </cell>
          <cell r="N146">
            <v>0</v>
          </cell>
          <cell r="O146" t="str">
            <v>Опл.лотереи "Бахт куши"</v>
          </cell>
        </row>
        <row r="147">
          <cell r="A147">
            <v>9</v>
          </cell>
          <cell r="B147">
            <v>214</v>
          </cell>
          <cell r="C147">
            <v>3563</v>
          </cell>
          <cell r="D147">
            <v>195.13</v>
          </cell>
          <cell r="E147">
            <v>9</v>
          </cell>
          <cell r="F147">
            <v>19997.13</v>
          </cell>
          <cell r="H147">
            <v>1</v>
          </cell>
          <cell r="I147">
            <v>0</v>
          </cell>
          <cell r="J147">
            <v>0</v>
          </cell>
          <cell r="K147">
            <v>50</v>
          </cell>
          <cell r="L147">
            <v>50</v>
          </cell>
          <cell r="M147">
            <v>0</v>
          </cell>
          <cell r="N147">
            <v>0</v>
          </cell>
          <cell r="O147" t="str">
            <v>Опл.лотереи "Умид"</v>
          </cell>
        </row>
        <row r="148">
          <cell r="A148">
            <v>9</v>
          </cell>
          <cell r="B148">
            <v>214</v>
          </cell>
          <cell r="C148">
            <v>8298</v>
          </cell>
          <cell r="D148">
            <v>195.13</v>
          </cell>
          <cell r="E148">
            <v>9</v>
          </cell>
          <cell r="F148">
            <v>19997.13</v>
          </cell>
          <cell r="H148">
            <v>1</v>
          </cell>
          <cell r="I148">
            <v>0</v>
          </cell>
          <cell r="J148">
            <v>0</v>
          </cell>
          <cell r="K148">
            <v>900</v>
          </cell>
          <cell r="L148">
            <v>900</v>
          </cell>
          <cell r="M148">
            <v>0</v>
          </cell>
          <cell r="N148">
            <v>0</v>
          </cell>
          <cell r="O148" t="str">
            <v>Опл.лотереи "Умид"</v>
          </cell>
        </row>
        <row r="149">
          <cell r="A149">
            <v>9</v>
          </cell>
          <cell r="B149">
            <v>214</v>
          </cell>
          <cell r="C149">
            <v>3563</v>
          </cell>
          <cell r="D149">
            <v>195.14</v>
          </cell>
          <cell r="E149">
            <v>9</v>
          </cell>
          <cell r="F149">
            <v>19997.14</v>
          </cell>
          <cell r="H149">
            <v>1</v>
          </cell>
          <cell r="I149">
            <v>0</v>
          </cell>
          <cell r="J149">
            <v>0</v>
          </cell>
          <cell r="K149">
            <v>1300</v>
          </cell>
          <cell r="L149">
            <v>1300</v>
          </cell>
          <cell r="M149">
            <v>0</v>
          </cell>
          <cell r="N149">
            <v>0</v>
          </cell>
          <cell r="O149" t="str">
            <v>Опл. лотереи "Хазина-3"</v>
          </cell>
        </row>
        <row r="150">
          <cell r="A150">
            <v>9</v>
          </cell>
          <cell r="B150">
            <v>214</v>
          </cell>
          <cell r="C150">
            <v>5996</v>
          </cell>
          <cell r="D150">
            <v>195.14</v>
          </cell>
          <cell r="E150">
            <v>9</v>
          </cell>
          <cell r="F150">
            <v>19997.14</v>
          </cell>
          <cell r="H150">
            <v>1</v>
          </cell>
          <cell r="I150">
            <v>1900</v>
          </cell>
          <cell r="J150">
            <v>0</v>
          </cell>
          <cell r="K150">
            <v>500</v>
          </cell>
          <cell r="L150">
            <v>2400</v>
          </cell>
          <cell r="M150">
            <v>0</v>
          </cell>
          <cell r="N150">
            <v>0</v>
          </cell>
          <cell r="O150" t="str">
            <v>Опл. лотереи "Хазина-3"</v>
          </cell>
        </row>
        <row r="151">
          <cell r="A151">
            <v>9</v>
          </cell>
          <cell r="B151">
            <v>214</v>
          </cell>
          <cell r="C151">
            <v>8298</v>
          </cell>
          <cell r="D151">
            <v>195.14</v>
          </cell>
          <cell r="E151">
            <v>9</v>
          </cell>
          <cell r="F151">
            <v>19997.14</v>
          </cell>
          <cell r="H151">
            <v>1</v>
          </cell>
          <cell r="I151">
            <v>0</v>
          </cell>
          <cell r="J151">
            <v>0</v>
          </cell>
          <cell r="K151">
            <v>300</v>
          </cell>
          <cell r="L151">
            <v>300</v>
          </cell>
          <cell r="M151">
            <v>0</v>
          </cell>
          <cell r="N151">
            <v>0</v>
          </cell>
          <cell r="O151" t="str">
            <v>Опл. лотереи "Хазина-3"</v>
          </cell>
        </row>
        <row r="152">
          <cell r="A152">
            <v>9</v>
          </cell>
          <cell r="B152">
            <v>214</v>
          </cell>
          <cell r="C152">
            <v>3563</v>
          </cell>
          <cell r="D152">
            <v>195.15</v>
          </cell>
          <cell r="E152">
            <v>9</v>
          </cell>
          <cell r="F152">
            <v>19997.150000000001</v>
          </cell>
          <cell r="H152">
            <v>1</v>
          </cell>
          <cell r="I152">
            <v>4100</v>
          </cell>
          <cell r="J152">
            <v>0</v>
          </cell>
          <cell r="K152">
            <v>600</v>
          </cell>
          <cell r="L152">
            <v>4700</v>
          </cell>
          <cell r="M152">
            <v>0</v>
          </cell>
          <cell r="N152">
            <v>0</v>
          </cell>
          <cell r="O152" t="str">
            <v>Опл. лотереи "Инсон манфаатлари учун-2"</v>
          </cell>
        </row>
        <row r="153">
          <cell r="A153">
            <v>9</v>
          </cell>
          <cell r="B153">
            <v>214</v>
          </cell>
          <cell r="C153">
            <v>5996</v>
          </cell>
          <cell r="D153">
            <v>195.15</v>
          </cell>
          <cell r="E153">
            <v>9</v>
          </cell>
          <cell r="F153">
            <v>19997.150000000001</v>
          </cell>
          <cell r="H153">
            <v>1</v>
          </cell>
          <cell r="I153">
            <v>2400</v>
          </cell>
          <cell r="J153">
            <v>0</v>
          </cell>
          <cell r="K153">
            <v>500</v>
          </cell>
          <cell r="L153">
            <v>2900</v>
          </cell>
          <cell r="M153">
            <v>0</v>
          </cell>
          <cell r="N153">
            <v>0</v>
          </cell>
          <cell r="O153" t="str">
            <v>Опл. лотереи "Инсон манфаатлари учун-2"</v>
          </cell>
        </row>
        <row r="154">
          <cell r="A154">
            <v>9</v>
          </cell>
          <cell r="B154">
            <v>214</v>
          </cell>
          <cell r="C154">
            <v>7783</v>
          </cell>
          <cell r="D154">
            <v>195.15</v>
          </cell>
          <cell r="E154">
            <v>9</v>
          </cell>
          <cell r="F154">
            <v>19997.150000000001</v>
          </cell>
          <cell r="H154">
            <v>1</v>
          </cell>
          <cell r="I154">
            <v>700</v>
          </cell>
          <cell r="J154">
            <v>0</v>
          </cell>
          <cell r="K154">
            <v>1000</v>
          </cell>
          <cell r="L154">
            <v>1700</v>
          </cell>
          <cell r="M154">
            <v>0</v>
          </cell>
          <cell r="N154">
            <v>0</v>
          </cell>
          <cell r="O154" t="str">
            <v>Опл. лотереи "Инсон манфаатлари учун-2"</v>
          </cell>
        </row>
        <row r="155">
          <cell r="A155">
            <v>9</v>
          </cell>
          <cell r="B155">
            <v>214</v>
          </cell>
          <cell r="C155">
            <v>7845</v>
          </cell>
          <cell r="D155">
            <v>195.15</v>
          </cell>
          <cell r="E155">
            <v>9</v>
          </cell>
          <cell r="F155">
            <v>19997.150000000001</v>
          </cell>
          <cell r="H155">
            <v>1</v>
          </cell>
          <cell r="I155">
            <v>1300</v>
          </cell>
          <cell r="J155">
            <v>0</v>
          </cell>
          <cell r="K155">
            <v>600</v>
          </cell>
          <cell r="L155">
            <v>1900</v>
          </cell>
          <cell r="M155">
            <v>0</v>
          </cell>
          <cell r="N155">
            <v>0</v>
          </cell>
          <cell r="O155" t="str">
            <v>Опл. лотереи "Инсон манфаатлари учун-2"</v>
          </cell>
        </row>
        <row r="156">
          <cell r="A156">
            <v>9</v>
          </cell>
          <cell r="B156">
            <v>214</v>
          </cell>
          <cell r="C156">
            <v>7948</v>
          </cell>
          <cell r="D156">
            <v>195.15</v>
          </cell>
          <cell r="E156">
            <v>9</v>
          </cell>
          <cell r="F156">
            <v>19997.150000000001</v>
          </cell>
          <cell r="H156">
            <v>1</v>
          </cell>
          <cell r="I156">
            <v>0</v>
          </cell>
          <cell r="J156">
            <v>0</v>
          </cell>
          <cell r="K156">
            <v>2200</v>
          </cell>
          <cell r="L156">
            <v>2200</v>
          </cell>
          <cell r="M156">
            <v>0</v>
          </cell>
          <cell r="N156">
            <v>0</v>
          </cell>
          <cell r="O156" t="str">
            <v>Опл. лотереи "Инсон манфаатлари учун-2"</v>
          </cell>
        </row>
        <row r="157">
          <cell r="A157">
            <v>9</v>
          </cell>
          <cell r="B157">
            <v>214</v>
          </cell>
          <cell r="C157">
            <v>8002</v>
          </cell>
          <cell r="D157">
            <v>195.15</v>
          </cell>
          <cell r="E157">
            <v>9</v>
          </cell>
          <cell r="F157">
            <v>19997.150000000001</v>
          </cell>
          <cell r="H157">
            <v>1</v>
          </cell>
          <cell r="I157">
            <v>0</v>
          </cell>
          <cell r="J157">
            <v>0</v>
          </cell>
          <cell r="K157">
            <v>200</v>
          </cell>
          <cell r="L157">
            <v>200</v>
          </cell>
          <cell r="M157">
            <v>0</v>
          </cell>
          <cell r="N157">
            <v>0</v>
          </cell>
          <cell r="O157" t="str">
            <v>Опл. лотереи "Инсон манфаатлари учун-2"</v>
          </cell>
        </row>
        <row r="158">
          <cell r="A158">
            <v>9</v>
          </cell>
          <cell r="B158">
            <v>214</v>
          </cell>
          <cell r="C158">
            <v>8104</v>
          </cell>
          <cell r="D158">
            <v>195.15</v>
          </cell>
          <cell r="E158">
            <v>9</v>
          </cell>
          <cell r="F158">
            <v>19997.150000000001</v>
          </cell>
          <cell r="H158">
            <v>1</v>
          </cell>
          <cell r="I158">
            <v>12000</v>
          </cell>
          <cell r="J158">
            <v>0</v>
          </cell>
          <cell r="K158">
            <v>300</v>
          </cell>
          <cell r="L158">
            <v>12300</v>
          </cell>
          <cell r="M158">
            <v>0</v>
          </cell>
          <cell r="N158">
            <v>0</v>
          </cell>
          <cell r="O158" t="str">
            <v>Опл. лотереи "Инсон манфаатлари учун-2"</v>
          </cell>
        </row>
        <row r="159">
          <cell r="A159">
            <v>9</v>
          </cell>
          <cell r="B159">
            <v>214</v>
          </cell>
          <cell r="C159">
            <v>8137</v>
          </cell>
          <cell r="D159">
            <v>195.15</v>
          </cell>
          <cell r="E159">
            <v>9</v>
          </cell>
          <cell r="F159">
            <v>19997.150000000001</v>
          </cell>
          <cell r="H159">
            <v>1</v>
          </cell>
          <cell r="I159">
            <v>700</v>
          </cell>
          <cell r="J159">
            <v>0</v>
          </cell>
          <cell r="K159">
            <v>100</v>
          </cell>
          <cell r="L159">
            <v>800</v>
          </cell>
          <cell r="M159">
            <v>0</v>
          </cell>
          <cell r="N159">
            <v>0</v>
          </cell>
          <cell r="O159" t="str">
            <v>Опл. лотереи "Инсон манфаатлари учун-2"</v>
          </cell>
        </row>
        <row r="160">
          <cell r="A160">
            <v>9</v>
          </cell>
          <cell r="B160">
            <v>214</v>
          </cell>
          <cell r="C160">
            <v>8298</v>
          </cell>
          <cell r="D160">
            <v>195.15</v>
          </cell>
          <cell r="E160">
            <v>9</v>
          </cell>
          <cell r="F160">
            <v>19997.150000000001</v>
          </cell>
          <cell r="H160">
            <v>1</v>
          </cell>
          <cell r="I160">
            <v>0</v>
          </cell>
          <cell r="J160">
            <v>0</v>
          </cell>
          <cell r="K160">
            <v>100</v>
          </cell>
          <cell r="L160">
            <v>100</v>
          </cell>
          <cell r="M160">
            <v>0</v>
          </cell>
          <cell r="N160">
            <v>0</v>
          </cell>
          <cell r="O160" t="str">
            <v>Опл. лотереи "Инсон манфаатлари учун-2"</v>
          </cell>
        </row>
        <row r="161">
          <cell r="A161">
            <v>9</v>
          </cell>
          <cell r="B161">
            <v>214</v>
          </cell>
          <cell r="C161">
            <v>8659</v>
          </cell>
          <cell r="D161">
            <v>195.15</v>
          </cell>
          <cell r="E161">
            <v>9</v>
          </cell>
          <cell r="F161">
            <v>19997.150000000001</v>
          </cell>
          <cell r="H161">
            <v>1</v>
          </cell>
          <cell r="I161">
            <v>0</v>
          </cell>
          <cell r="J161">
            <v>0</v>
          </cell>
          <cell r="K161">
            <v>900</v>
          </cell>
          <cell r="L161">
            <v>900</v>
          </cell>
          <cell r="M161">
            <v>0</v>
          </cell>
          <cell r="N161">
            <v>0</v>
          </cell>
          <cell r="O161" t="str">
            <v>Опл. лотереи "Инсон манфаатлари учун-2"</v>
          </cell>
        </row>
        <row r="162">
          <cell r="A162">
            <v>9</v>
          </cell>
          <cell r="B162">
            <v>214</v>
          </cell>
          <cell r="C162">
            <v>3563</v>
          </cell>
          <cell r="D162">
            <v>195.17</v>
          </cell>
          <cell r="E162">
            <v>9</v>
          </cell>
          <cell r="F162">
            <v>19997.169999999998</v>
          </cell>
          <cell r="H162">
            <v>1</v>
          </cell>
          <cell r="I162">
            <v>2200</v>
          </cell>
          <cell r="J162">
            <v>0</v>
          </cell>
          <cell r="K162">
            <v>5800</v>
          </cell>
          <cell r="L162">
            <v>8000</v>
          </cell>
          <cell r="M162">
            <v>0</v>
          </cell>
          <cell r="N162">
            <v>0</v>
          </cell>
          <cell r="O162" t="str">
            <v>Опл. лотереи "Оила кувончи"</v>
          </cell>
        </row>
        <row r="163">
          <cell r="A163">
            <v>9</v>
          </cell>
          <cell r="B163">
            <v>214</v>
          </cell>
          <cell r="C163">
            <v>5996</v>
          </cell>
          <cell r="D163">
            <v>195.17</v>
          </cell>
          <cell r="E163">
            <v>9</v>
          </cell>
          <cell r="F163">
            <v>19997.169999999998</v>
          </cell>
          <cell r="H163">
            <v>1</v>
          </cell>
          <cell r="I163">
            <v>300</v>
          </cell>
          <cell r="J163">
            <v>0</v>
          </cell>
          <cell r="K163">
            <v>0</v>
          </cell>
          <cell r="L163">
            <v>300</v>
          </cell>
          <cell r="M163">
            <v>0</v>
          </cell>
          <cell r="N163">
            <v>0</v>
          </cell>
          <cell r="O163" t="str">
            <v>Опл. лотереи "Оила кувончи"</v>
          </cell>
        </row>
        <row r="164">
          <cell r="A164">
            <v>9</v>
          </cell>
          <cell r="B164">
            <v>214</v>
          </cell>
          <cell r="C164">
            <v>7783</v>
          </cell>
          <cell r="D164">
            <v>195.17</v>
          </cell>
          <cell r="E164">
            <v>9</v>
          </cell>
          <cell r="F164">
            <v>19997.169999999998</v>
          </cell>
          <cell r="H164">
            <v>1</v>
          </cell>
          <cell r="I164">
            <v>300</v>
          </cell>
          <cell r="J164">
            <v>0</v>
          </cell>
          <cell r="K164">
            <v>0</v>
          </cell>
          <cell r="L164">
            <v>300</v>
          </cell>
          <cell r="M164">
            <v>0</v>
          </cell>
          <cell r="N164">
            <v>0</v>
          </cell>
          <cell r="O164" t="str">
            <v>Опл. лотереи "Оила кувончи"</v>
          </cell>
        </row>
        <row r="165">
          <cell r="A165">
            <v>9</v>
          </cell>
          <cell r="B165">
            <v>214</v>
          </cell>
          <cell r="C165">
            <v>7845</v>
          </cell>
          <cell r="D165">
            <v>195.17</v>
          </cell>
          <cell r="E165">
            <v>9</v>
          </cell>
          <cell r="F165">
            <v>19997.169999999998</v>
          </cell>
          <cell r="H165">
            <v>1</v>
          </cell>
          <cell r="I165">
            <v>700</v>
          </cell>
          <cell r="J165">
            <v>0</v>
          </cell>
          <cell r="K165">
            <v>0</v>
          </cell>
          <cell r="L165">
            <v>700</v>
          </cell>
          <cell r="M165">
            <v>0</v>
          </cell>
          <cell r="N165">
            <v>0</v>
          </cell>
          <cell r="O165" t="str">
            <v>Опл. лотереи "Оила кувончи"</v>
          </cell>
        </row>
        <row r="166">
          <cell r="A166">
            <v>9</v>
          </cell>
          <cell r="B166">
            <v>214</v>
          </cell>
          <cell r="C166">
            <v>8002</v>
          </cell>
          <cell r="D166">
            <v>195.17</v>
          </cell>
          <cell r="E166">
            <v>9</v>
          </cell>
          <cell r="F166">
            <v>19997.169999999998</v>
          </cell>
          <cell r="H166">
            <v>1</v>
          </cell>
          <cell r="I166">
            <v>0</v>
          </cell>
          <cell r="J166">
            <v>0</v>
          </cell>
          <cell r="K166">
            <v>600</v>
          </cell>
          <cell r="L166">
            <v>600</v>
          </cell>
          <cell r="M166">
            <v>0</v>
          </cell>
          <cell r="N166">
            <v>0</v>
          </cell>
          <cell r="O166" t="str">
            <v>Опл. лотереи "Оила кувончи"</v>
          </cell>
        </row>
        <row r="167">
          <cell r="A167">
            <v>9</v>
          </cell>
          <cell r="B167">
            <v>214</v>
          </cell>
          <cell r="C167">
            <v>8137</v>
          </cell>
          <cell r="D167">
            <v>195.17</v>
          </cell>
          <cell r="E167">
            <v>9</v>
          </cell>
          <cell r="F167">
            <v>19997.169999999998</v>
          </cell>
          <cell r="H167">
            <v>1</v>
          </cell>
          <cell r="I167">
            <v>2800</v>
          </cell>
          <cell r="J167">
            <v>0</v>
          </cell>
          <cell r="K167">
            <v>200</v>
          </cell>
          <cell r="L167">
            <v>3000</v>
          </cell>
          <cell r="M167">
            <v>0</v>
          </cell>
          <cell r="N167">
            <v>0</v>
          </cell>
          <cell r="O167" t="str">
            <v>Опл. лотереи "Оила кувончи"</v>
          </cell>
        </row>
        <row r="168">
          <cell r="A168">
            <v>9</v>
          </cell>
          <cell r="B168">
            <v>214</v>
          </cell>
          <cell r="C168">
            <v>3563</v>
          </cell>
          <cell r="D168">
            <v>195.19</v>
          </cell>
          <cell r="E168">
            <v>9</v>
          </cell>
          <cell r="F168">
            <v>19997.189999999999</v>
          </cell>
          <cell r="H168">
            <v>1</v>
          </cell>
          <cell r="I168">
            <v>13000</v>
          </cell>
          <cell r="J168">
            <v>0</v>
          </cell>
          <cell r="K168">
            <v>2550</v>
          </cell>
          <cell r="L168">
            <v>15550</v>
          </cell>
          <cell r="M168">
            <v>0</v>
          </cell>
          <cell r="N168">
            <v>0</v>
          </cell>
          <cell r="O168" t="str">
            <v>Опл. лотереи "Махалла"</v>
          </cell>
        </row>
        <row r="169">
          <cell r="A169">
            <v>9</v>
          </cell>
          <cell r="B169">
            <v>214</v>
          </cell>
          <cell r="C169">
            <v>5996</v>
          </cell>
          <cell r="D169">
            <v>195.19</v>
          </cell>
          <cell r="E169">
            <v>9</v>
          </cell>
          <cell r="F169">
            <v>19997.189999999999</v>
          </cell>
          <cell r="H169">
            <v>1</v>
          </cell>
          <cell r="I169">
            <v>5000</v>
          </cell>
          <cell r="J169">
            <v>0</v>
          </cell>
          <cell r="K169">
            <v>900</v>
          </cell>
          <cell r="L169">
            <v>5900</v>
          </cell>
          <cell r="M169">
            <v>0</v>
          </cell>
          <cell r="N169">
            <v>0</v>
          </cell>
          <cell r="O169" t="str">
            <v>Опл. лотереи "Махалла"</v>
          </cell>
        </row>
        <row r="170">
          <cell r="A170">
            <v>9</v>
          </cell>
          <cell r="B170">
            <v>214</v>
          </cell>
          <cell r="C170">
            <v>7783</v>
          </cell>
          <cell r="D170">
            <v>195.19</v>
          </cell>
          <cell r="E170">
            <v>9</v>
          </cell>
          <cell r="F170">
            <v>19997.189999999999</v>
          </cell>
          <cell r="H170">
            <v>1</v>
          </cell>
          <cell r="I170">
            <v>7450</v>
          </cell>
          <cell r="J170">
            <v>0</v>
          </cell>
          <cell r="K170">
            <v>1000</v>
          </cell>
          <cell r="L170">
            <v>8450</v>
          </cell>
          <cell r="M170">
            <v>0</v>
          </cell>
          <cell r="N170">
            <v>0</v>
          </cell>
          <cell r="O170" t="str">
            <v>Опл. лотереи "Махалла"</v>
          </cell>
        </row>
        <row r="171">
          <cell r="A171">
            <v>9</v>
          </cell>
          <cell r="B171">
            <v>214</v>
          </cell>
          <cell r="C171">
            <v>7845</v>
          </cell>
          <cell r="D171">
            <v>195.19</v>
          </cell>
          <cell r="E171">
            <v>9</v>
          </cell>
          <cell r="F171">
            <v>19997.189999999999</v>
          </cell>
          <cell r="H171">
            <v>1</v>
          </cell>
          <cell r="I171">
            <v>13300</v>
          </cell>
          <cell r="J171">
            <v>0</v>
          </cell>
          <cell r="K171">
            <v>3250</v>
          </cell>
          <cell r="L171">
            <v>16550</v>
          </cell>
          <cell r="M171">
            <v>0</v>
          </cell>
          <cell r="N171">
            <v>0</v>
          </cell>
          <cell r="O171" t="str">
            <v>Опл. лотереи "Махалла"</v>
          </cell>
        </row>
        <row r="172">
          <cell r="A172">
            <v>9</v>
          </cell>
          <cell r="B172">
            <v>214</v>
          </cell>
          <cell r="C172">
            <v>7948</v>
          </cell>
          <cell r="D172">
            <v>195.19</v>
          </cell>
          <cell r="E172">
            <v>9</v>
          </cell>
          <cell r="F172">
            <v>19997.189999999999</v>
          </cell>
          <cell r="H172">
            <v>1</v>
          </cell>
          <cell r="I172">
            <v>0</v>
          </cell>
          <cell r="J172">
            <v>0</v>
          </cell>
          <cell r="K172">
            <v>1400</v>
          </cell>
          <cell r="L172">
            <v>1400</v>
          </cell>
          <cell r="M172">
            <v>0</v>
          </cell>
          <cell r="N172">
            <v>0</v>
          </cell>
          <cell r="O172" t="str">
            <v>Опл. лотереи "Махалла"</v>
          </cell>
        </row>
        <row r="173">
          <cell r="A173">
            <v>9</v>
          </cell>
          <cell r="B173">
            <v>214</v>
          </cell>
          <cell r="C173">
            <v>8002</v>
          </cell>
          <cell r="D173">
            <v>195.19</v>
          </cell>
          <cell r="E173">
            <v>9</v>
          </cell>
          <cell r="F173">
            <v>19997.189999999999</v>
          </cell>
          <cell r="H173">
            <v>1</v>
          </cell>
          <cell r="I173">
            <v>16900</v>
          </cell>
          <cell r="J173">
            <v>0</v>
          </cell>
          <cell r="K173">
            <v>2650</v>
          </cell>
          <cell r="L173">
            <v>19550</v>
          </cell>
          <cell r="M173">
            <v>0</v>
          </cell>
          <cell r="N173">
            <v>0</v>
          </cell>
          <cell r="O173" t="str">
            <v>Опл. лотереи "Махалла"</v>
          </cell>
        </row>
        <row r="174">
          <cell r="A174">
            <v>9</v>
          </cell>
          <cell r="B174">
            <v>214</v>
          </cell>
          <cell r="C174">
            <v>8104</v>
          </cell>
          <cell r="D174">
            <v>195.19</v>
          </cell>
          <cell r="E174">
            <v>9</v>
          </cell>
          <cell r="F174">
            <v>19997.189999999999</v>
          </cell>
          <cell r="H174">
            <v>1</v>
          </cell>
          <cell r="I174">
            <v>17100</v>
          </cell>
          <cell r="J174">
            <v>0</v>
          </cell>
          <cell r="K174">
            <v>1700</v>
          </cell>
          <cell r="L174">
            <v>18800</v>
          </cell>
          <cell r="M174">
            <v>0</v>
          </cell>
          <cell r="N174">
            <v>0</v>
          </cell>
          <cell r="O174" t="str">
            <v>Опл. лотереи "Махалла"</v>
          </cell>
        </row>
        <row r="175">
          <cell r="A175">
            <v>9</v>
          </cell>
          <cell r="B175">
            <v>214</v>
          </cell>
          <cell r="C175">
            <v>8137</v>
          </cell>
          <cell r="D175">
            <v>195.19</v>
          </cell>
          <cell r="E175">
            <v>9</v>
          </cell>
          <cell r="F175">
            <v>19997.189999999999</v>
          </cell>
          <cell r="H175">
            <v>1</v>
          </cell>
          <cell r="I175">
            <v>2950</v>
          </cell>
          <cell r="J175">
            <v>0</v>
          </cell>
          <cell r="K175">
            <v>100</v>
          </cell>
          <cell r="L175">
            <v>3050</v>
          </cell>
          <cell r="M175">
            <v>0</v>
          </cell>
          <cell r="N175">
            <v>0</v>
          </cell>
          <cell r="O175" t="str">
            <v>Опл. лотереи "Махалла"</v>
          </cell>
        </row>
        <row r="176">
          <cell r="A176">
            <v>9</v>
          </cell>
          <cell r="B176">
            <v>214</v>
          </cell>
          <cell r="C176">
            <v>8298</v>
          </cell>
          <cell r="D176">
            <v>195.19</v>
          </cell>
          <cell r="E176">
            <v>9</v>
          </cell>
          <cell r="F176">
            <v>19997.189999999999</v>
          </cell>
          <cell r="H176">
            <v>1</v>
          </cell>
          <cell r="I176">
            <v>0</v>
          </cell>
          <cell r="J176">
            <v>0</v>
          </cell>
          <cell r="K176">
            <v>600</v>
          </cell>
          <cell r="L176">
            <v>600</v>
          </cell>
          <cell r="M176">
            <v>0</v>
          </cell>
          <cell r="N176">
            <v>0</v>
          </cell>
          <cell r="O176" t="str">
            <v>Опл. лотереи "Махалла"</v>
          </cell>
        </row>
        <row r="177">
          <cell r="A177">
            <v>9</v>
          </cell>
          <cell r="B177">
            <v>214</v>
          </cell>
          <cell r="C177">
            <v>3563</v>
          </cell>
          <cell r="D177">
            <v>195.2</v>
          </cell>
          <cell r="E177">
            <v>9</v>
          </cell>
          <cell r="F177">
            <v>19997.2</v>
          </cell>
          <cell r="H177">
            <v>1</v>
          </cell>
          <cell r="I177">
            <v>0</v>
          </cell>
          <cell r="J177">
            <v>0</v>
          </cell>
          <cell r="K177">
            <v>10300</v>
          </cell>
          <cell r="L177">
            <v>10300</v>
          </cell>
          <cell r="M177">
            <v>0</v>
          </cell>
          <cell r="N177">
            <v>0</v>
          </cell>
          <cell r="O177" t="str">
            <v>Опл. лотереи "Тошкент"</v>
          </cell>
        </row>
        <row r="178">
          <cell r="A178">
            <v>9</v>
          </cell>
          <cell r="B178">
            <v>214</v>
          </cell>
          <cell r="C178">
            <v>5996</v>
          </cell>
          <cell r="D178">
            <v>195.2</v>
          </cell>
          <cell r="E178">
            <v>9</v>
          </cell>
          <cell r="F178">
            <v>19997.2</v>
          </cell>
          <cell r="H178">
            <v>1</v>
          </cell>
          <cell r="I178">
            <v>0</v>
          </cell>
          <cell r="J178">
            <v>0</v>
          </cell>
          <cell r="K178">
            <v>95560</v>
          </cell>
          <cell r="L178">
            <v>95560</v>
          </cell>
          <cell r="M178">
            <v>0</v>
          </cell>
          <cell r="N178">
            <v>0</v>
          </cell>
          <cell r="O178" t="str">
            <v>Опл. лотереи "Тошкент"</v>
          </cell>
        </row>
        <row r="179">
          <cell r="A179">
            <v>9</v>
          </cell>
          <cell r="B179">
            <v>214</v>
          </cell>
          <cell r="C179">
            <v>7783</v>
          </cell>
          <cell r="D179">
            <v>195.2</v>
          </cell>
          <cell r="E179">
            <v>9</v>
          </cell>
          <cell r="F179">
            <v>19997.2</v>
          </cell>
          <cell r="H179">
            <v>1</v>
          </cell>
          <cell r="I179">
            <v>0</v>
          </cell>
          <cell r="J179">
            <v>0</v>
          </cell>
          <cell r="K179">
            <v>182340</v>
          </cell>
          <cell r="L179">
            <v>182340</v>
          </cell>
          <cell r="M179">
            <v>0</v>
          </cell>
          <cell r="N179">
            <v>0</v>
          </cell>
          <cell r="O179" t="str">
            <v>Опл. лотереи "Тошкент"</v>
          </cell>
        </row>
        <row r="180">
          <cell r="A180">
            <v>9</v>
          </cell>
          <cell r="B180">
            <v>214</v>
          </cell>
          <cell r="C180">
            <v>7845</v>
          </cell>
          <cell r="D180">
            <v>195.2</v>
          </cell>
          <cell r="E180">
            <v>9</v>
          </cell>
          <cell r="F180">
            <v>19997.2</v>
          </cell>
          <cell r="H180">
            <v>1</v>
          </cell>
          <cell r="I180">
            <v>0</v>
          </cell>
          <cell r="J180">
            <v>0</v>
          </cell>
          <cell r="K180">
            <v>12140</v>
          </cell>
          <cell r="L180">
            <v>12140</v>
          </cell>
          <cell r="M180">
            <v>0</v>
          </cell>
          <cell r="N180">
            <v>0</v>
          </cell>
          <cell r="O180" t="str">
            <v>Опл. лотереи "Тошкент"</v>
          </cell>
        </row>
        <row r="181">
          <cell r="A181">
            <v>9</v>
          </cell>
          <cell r="B181">
            <v>214</v>
          </cell>
          <cell r="C181">
            <v>7948</v>
          </cell>
          <cell r="D181">
            <v>195.2</v>
          </cell>
          <cell r="E181">
            <v>9</v>
          </cell>
          <cell r="F181">
            <v>19997.2</v>
          </cell>
          <cell r="H181">
            <v>1</v>
          </cell>
          <cell r="I181">
            <v>0</v>
          </cell>
          <cell r="J181">
            <v>0</v>
          </cell>
          <cell r="K181">
            <v>244520</v>
          </cell>
          <cell r="L181">
            <v>244520</v>
          </cell>
          <cell r="M181">
            <v>0</v>
          </cell>
          <cell r="N181">
            <v>0</v>
          </cell>
          <cell r="O181" t="str">
            <v>Опл. лотереи "Тошкент"</v>
          </cell>
        </row>
        <row r="182">
          <cell r="A182">
            <v>9</v>
          </cell>
          <cell r="B182">
            <v>214</v>
          </cell>
          <cell r="C182">
            <v>8002</v>
          </cell>
          <cell r="D182">
            <v>195.2</v>
          </cell>
          <cell r="E182">
            <v>9</v>
          </cell>
          <cell r="F182">
            <v>19997.2</v>
          </cell>
          <cell r="H182">
            <v>1</v>
          </cell>
          <cell r="I182">
            <v>0</v>
          </cell>
          <cell r="J182">
            <v>0</v>
          </cell>
          <cell r="K182">
            <v>120160</v>
          </cell>
          <cell r="L182">
            <v>120160</v>
          </cell>
          <cell r="M182">
            <v>0</v>
          </cell>
          <cell r="N182">
            <v>0</v>
          </cell>
          <cell r="O182" t="str">
            <v>Опл. лотереи "Тошкент"</v>
          </cell>
        </row>
        <row r="183">
          <cell r="A183">
            <v>9</v>
          </cell>
          <cell r="B183">
            <v>214</v>
          </cell>
          <cell r="C183">
            <v>8104</v>
          </cell>
          <cell r="D183">
            <v>195.2</v>
          </cell>
          <cell r="E183">
            <v>9</v>
          </cell>
          <cell r="F183">
            <v>19997.2</v>
          </cell>
          <cell r="H183">
            <v>1</v>
          </cell>
          <cell r="I183">
            <v>6580</v>
          </cell>
          <cell r="J183">
            <v>0</v>
          </cell>
          <cell r="K183">
            <v>98980</v>
          </cell>
          <cell r="L183">
            <v>105560</v>
          </cell>
          <cell r="M183">
            <v>0</v>
          </cell>
          <cell r="N183">
            <v>0</v>
          </cell>
          <cell r="O183" t="str">
            <v>Опл. лотереи "Тошкент"</v>
          </cell>
        </row>
        <row r="184">
          <cell r="A184">
            <v>9</v>
          </cell>
          <cell r="B184">
            <v>214</v>
          </cell>
          <cell r="C184">
            <v>8137</v>
          </cell>
          <cell r="D184">
            <v>195.2</v>
          </cell>
          <cell r="E184">
            <v>9</v>
          </cell>
          <cell r="F184">
            <v>19997.2</v>
          </cell>
          <cell r="H184">
            <v>1</v>
          </cell>
          <cell r="I184">
            <v>0</v>
          </cell>
          <cell r="J184">
            <v>0</v>
          </cell>
          <cell r="K184">
            <v>78400</v>
          </cell>
          <cell r="L184">
            <v>78400</v>
          </cell>
          <cell r="M184">
            <v>0</v>
          </cell>
          <cell r="N184">
            <v>0</v>
          </cell>
          <cell r="O184" t="str">
            <v>Опл. лотереи "Тошкент"</v>
          </cell>
        </row>
        <row r="185">
          <cell r="A185">
            <v>9</v>
          </cell>
          <cell r="B185">
            <v>214</v>
          </cell>
          <cell r="C185">
            <v>8533</v>
          </cell>
          <cell r="D185">
            <v>195.2</v>
          </cell>
          <cell r="E185">
            <v>9</v>
          </cell>
          <cell r="F185">
            <v>19997.2</v>
          </cell>
          <cell r="H185">
            <v>1</v>
          </cell>
          <cell r="I185">
            <v>0</v>
          </cell>
          <cell r="J185">
            <v>0</v>
          </cell>
          <cell r="K185">
            <v>100</v>
          </cell>
          <cell r="L185">
            <v>100</v>
          </cell>
          <cell r="M185">
            <v>0</v>
          </cell>
          <cell r="N185">
            <v>0</v>
          </cell>
          <cell r="O185" t="str">
            <v>Опл. лотереи "Тошкент"</v>
          </cell>
        </row>
        <row r="186">
          <cell r="A186">
            <v>9</v>
          </cell>
          <cell r="B186">
            <v>214</v>
          </cell>
          <cell r="C186">
            <v>8659</v>
          </cell>
          <cell r="D186">
            <v>195.2</v>
          </cell>
          <cell r="E186">
            <v>9</v>
          </cell>
          <cell r="F186">
            <v>19997.2</v>
          </cell>
          <cell r="H186">
            <v>1</v>
          </cell>
          <cell r="I186">
            <v>0</v>
          </cell>
          <cell r="J186">
            <v>0</v>
          </cell>
          <cell r="K186">
            <v>15520</v>
          </cell>
          <cell r="L186">
            <v>15520</v>
          </cell>
          <cell r="M186">
            <v>0</v>
          </cell>
          <cell r="N186">
            <v>0</v>
          </cell>
          <cell r="O186" t="str">
            <v>Опл. лотереи "Тошкент"</v>
          </cell>
        </row>
        <row r="187">
          <cell r="A187">
            <v>9</v>
          </cell>
          <cell r="B187">
            <v>214</v>
          </cell>
          <cell r="C187">
            <v>3563</v>
          </cell>
          <cell r="D187">
            <v>195.21</v>
          </cell>
          <cell r="E187">
            <v>9</v>
          </cell>
          <cell r="F187">
            <v>19997.21</v>
          </cell>
          <cell r="H187">
            <v>1</v>
          </cell>
          <cell r="I187">
            <v>550</v>
          </cell>
          <cell r="J187">
            <v>0</v>
          </cell>
          <cell r="K187">
            <v>1350</v>
          </cell>
          <cell r="L187">
            <v>1900</v>
          </cell>
          <cell r="M187">
            <v>0</v>
          </cell>
          <cell r="N187">
            <v>0</v>
          </cell>
          <cell r="O187" t="str">
            <v>Опл. лотереи "Эколот-3"</v>
          </cell>
        </row>
        <row r="188">
          <cell r="A188">
            <v>9</v>
          </cell>
          <cell r="B188">
            <v>214</v>
          </cell>
          <cell r="C188">
            <v>3563</v>
          </cell>
          <cell r="D188">
            <v>195.22</v>
          </cell>
          <cell r="E188">
            <v>9</v>
          </cell>
          <cell r="F188">
            <v>19997.22</v>
          </cell>
          <cell r="H188">
            <v>1</v>
          </cell>
          <cell r="I188">
            <v>0</v>
          </cell>
          <cell r="J188">
            <v>0</v>
          </cell>
          <cell r="K188">
            <v>1650</v>
          </cell>
          <cell r="L188">
            <v>1650</v>
          </cell>
          <cell r="M188">
            <v>0</v>
          </cell>
          <cell r="N188">
            <v>0</v>
          </cell>
          <cell r="O188" t="str">
            <v>Опл. лотереи "Эколот-4"</v>
          </cell>
        </row>
        <row r="189">
          <cell r="A189">
            <v>9</v>
          </cell>
          <cell r="B189">
            <v>214</v>
          </cell>
          <cell r="C189">
            <v>5996</v>
          </cell>
          <cell r="D189">
            <v>195.22</v>
          </cell>
          <cell r="E189">
            <v>9</v>
          </cell>
          <cell r="F189">
            <v>19997.22</v>
          </cell>
          <cell r="H189">
            <v>1</v>
          </cell>
          <cell r="I189">
            <v>100</v>
          </cell>
          <cell r="J189">
            <v>0</v>
          </cell>
          <cell r="K189">
            <v>0</v>
          </cell>
          <cell r="L189">
            <v>100</v>
          </cell>
          <cell r="M189">
            <v>0</v>
          </cell>
          <cell r="N189">
            <v>0</v>
          </cell>
          <cell r="O189" t="str">
            <v>Опл. лотереи "Эколот-4"</v>
          </cell>
        </row>
        <row r="190">
          <cell r="A190">
            <v>9</v>
          </cell>
          <cell r="B190">
            <v>214</v>
          </cell>
          <cell r="C190">
            <v>7845</v>
          </cell>
          <cell r="D190">
            <v>195.22</v>
          </cell>
          <cell r="E190">
            <v>9</v>
          </cell>
          <cell r="F190">
            <v>19997.22</v>
          </cell>
          <cell r="H190">
            <v>1</v>
          </cell>
          <cell r="I190">
            <v>0</v>
          </cell>
          <cell r="J190">
            <v>0</v>
          </cell>
          <cell r="K190">
            <v>37950</v>
          </cell>
          <cell r="L190">
            <v>37950</v>
          </cell>
          <cell r="M190">
            <v>0</v>
          </cell>
          <cell r="N190">
            <v>0</v>
          </cell>
          <cell r="O190" t="str">
            <v>Опл. лотереи "Эколот-4"</v>
          </cell>
        </row>
        <row r="191">
          <cell r="A191">
            <v>9</v>
          </cell>
          <cell r="B191">
            <v>214</v>
          </cell>
          <cell r="C191">
            <v>8104</v>
          </cell>
          <cell r="D191">
            <v>195.22</v>
          </cell>
          <cell r="E191">
            <v>9</v>
          </cell>
          <cell r="F191">
            <v>19997.22</v>
          </cell>
          <cell r="H191">
            <v>1</v>
          </cell>
          <cell r="I191">
            <v>49850</v>
          </cell>
          <cell r="J191">
            <v>0</v>
          </cell>
          <cell r="K191">
            <v>750</v>
          </cell>
          <cell r="L191">
            <v>50600</v>
          </cell>
          <cell r="M191">
            <v>0</v>
          </cell>
          <cell r="N191">
            <v>0</v>
          </cell>
          <cell r="O191" t="str">
            <v>Опл. лотереи "Эколот-4"</v>
          </cell>
        </row>
        <row r="192">
          <cell r="A192">
            <v>9</v>
          </cell>
          <cell r="B192">
            <v>214</v>
          </cell>
          <cell r="C192">
            <v>8298</v>
          </cell>
          <cell r="D192">
            <v>195.22</v>
          </cell>
          <cell r="E192">
            <v>9</v>
          </cell>
          <cell r="F192">
            <v>19997.22</v>
          </cell>
          <cell r="H192">
            <v>1</v>
          </cell>
          <cell r="I192">
            <v>0</v>
          </cell>
          <cell r="J192">
            <v>0</v>
          </cell>
          <cell r="K192">
            <v>6750</v>
          </cell>
          <cell r="L192">
            <v>6750</v>
          </cell>
          <cell r="M192">
            <v>0</v>
          </cell>
          <cell r="N192">
            <v>0</v>
          </cell>
          <cell r="O192" t="str">
            <v>Опл. лотереи "Эколот-4"</v>
          </cell>
        </row>
        <row r="193">
          <cell r="A193">
            <v>9</v>
          </cell>
          <cell r="B193">
            <v>214</v>
          </cell>
          <cell r="C193">
            <v>8659</v>
          </cell>
          <cell r="D193">
            <v>195.22</v>
          </cell>
          <cell r="E193">
            <v>9</v>
          </cell>
          <cell r="F193">
            <v>19997.22</v>
          </cell>
          <cell r="H193">
            <v>1</v>
          </cell>
          <cell r="I193">
            <v>0</v>
          </cell>
          <cell r="J193">
            <v>0</v>
          </cell>
          <cell r="K193">
            <v>16150</v>
          </cell>
          <cell r="L193">
            <v>16150</v>
          </cell>
          <cell r="M193">
            <v>0</v>
          </cell>
          <cell r="N193">
            <v>0</v>
          </cell>
          <cell r="O193" t="str">
            <v>Опл. лотереи "Эколот-4"</v>
          </cell>
        </row>
        <row r="194">
          <cell r="A194">
            <v>9</v>
          </cell>
          <cell r="B194">
            <v>214</v>
          </cell>
          <cell r="C194">
            <v>3563</v>
          </cell>
          <cell r="D194">
            <v>195.23</v>
          </cell>
          <cell r="E194">
            <v>9</v>
          </cell>
          <cell r="F194">
            <v>19997.23</v>
          </cell>
          <cell r="H194">
            <v>1</v>
          </cell>
          <cell r="I194">
            <v>0</v>
          </cell>
          <cell r="J194">
            <v>0</v>
          </cell>
          <cell r="K194">
            <v>42300</v>
          </cell>
          <cell r="L194">
            <v>42300</v>
          </cell>
          <cell r="M194">
            <v>0</v>
          </cell>
          <cell r="N194">
            <v>0</v>
          </cell>
          <cell r="O194" t="str">
            <v>Опл. лотереи "Улугбек юлдузлари"</v>
          </cell>
        </row>
        <row r="195">
          <cell r="A195">
            <v>9</v>
          </cell>
          <cell r="B195">
            <v>214</v>
          </cell>
          <cell r="C195">
            <v>5996</v>
          </cell>
          <cell r="D195">
            <v>195.23</v>
          </cell>
          <cell r="E195">
            <v>9</v>
          </cell>
          <cell r="F195">
            <v>19997.23</v>
          </cell>
          <cell r="H195">
            <v>1</v>
          </cell>
          <cell r="I195">
            <v>0</v>
          </cell>
          <cell r="J195">
            <v>0</v>
          </cell>
          <cell r="K195">
            <v>10000</v>
          </cell>
          <cell r="L195">
            <v>10000</v>
          </cell>
          <cell r="M195">
            <v>0</v>
          </cell>
          <cell r="N195">
            <v>0</v>
          </cell>
          <cell r="O195" t="str">
            <v>Опл. лотереи "Улугбек юлдузлари"</v>
          </cell>
        </row>
        <row r="196">
          <cell r="A196">
            <v>9</v>
          </cell>
          <cell r="B196">
            <v>214</v>
          </cell>
          <cell r="C196">
            <v>7783</v>
          </cell>
          <cell r="D196">
            <v>195.23</v>
          </cell>
          <cell r="E196">
            <v>9</v>
          </cell>
          <cell r="F196">
            <v>19997.23</v>
          </cell>
          <cell r="H196">
            <v>1</v>
          </cell>
          <cell r="I196">
            <v>0</v>
          </cell>
          <cell r="J196">
            <v>0</v>
          </cell>
          <cell r="K196">
            <v>14450</v>
          </cell>
          <cell r="L196">
            <v>14450</v>
          </cell>
          <cell r="M196">
            <v>0</v>
          </cell>
          <cell r="N196">
            <v>0</v>
          </cell>
          <cell r="O196" t="str">
            <v>Опл. лотереи "Улугбек юлдузлари"</v>
          </cell>
        </row>
        <row r="197">
          <cell r="A197">
            <v>9</v>
          </cell>
          <cell r="B197">
            <v>214</v>
          </cell>
          <cell r="C197">
            <v>7845</v>
          </cell>
          <cell r="D197">
            <v>195.23</v>
          </cell>
          <cell r="E197">
            <v>9</v>
          </cell>
          <cell r="F197">
            <v>19997.23</v>
          </cell>
          <cell r="H197">
            <v>1</v>
          </cell>
          <cell r="I197">
            <v>0</v>
          </cell>
          <cell r="J197">
            <v>0</v>
          </cell>
          <cell r="K197">
            <v>47900</v>
          </cell>
          <cell r="L197">
            <v>47900</v>
          </cell>
          <cell r="M197">
            <v>0</v>
          </cell>
          <cell r="N197">
            <v>0</v>
          </cell>
          <cell r="O197" t="str">
            <v>Опл. лотереи "Улугбек юлдузлари"</v>
          </cell>
        </row>
        <row r="198">
          <cell r="A198">
            <v>9</v>
          </cell>
          <cell r="B198">
            <v>214</v>
          </cell>
          <cell r="C198">
            <v>7948</v>
          </cell>
          <cell r="D198">
            <v>195.23</v>
          </cell>
          <cell r="E198">
            <v>9</v>
          </cell>
          <cell r="F198">
            <v>19997.23</v>
          </cell>
          <cell r="H198">
            <v>1</v>
          </cell>
          <cell r="I198">
            <v>0</v>
          </cell>
          <cell r="J198">
            <v>0</v>
          </cell>
          <cell r="K198">
            <v>47350</v>
          </cell>
          <cell r="L198">
            <v>47350</v>
          </cell>
          <cell r="M198">
            <v>0</v>
          </cell>
          <cell r="N198">
            <v>0</v>
          </cell>
          <cell r="O198" t="str">
            <v>Опл. лотереи "Улугбек юлдузлари"</v>
          </cell>
        </row>
        <row r="199">
          <cell r="A199">
            <v>9</v>
          </cell>
          <cell r="B199">
            <v>214</v>
          </cell>
          <cell r="C199">
            <v>8002</v>
          </cell>
          <cell r="D199">
            <v>195.23</v>
          </cell>
          <cell r="E199">
            <v>9</v>
          </cell>
          <cell r="F199">
            <v>19997.23</v>
          </cell>
          <cell r="H199">
            <v>1</v>
          </cell>
          <cell r="I199">
            <v>0</v>
          </cell>
          <cell r="J199">
            <v>0</v>
          </cell>
          <cell r="K199">
            <v>24250</v>
          </cell>
          <cell r="L199">
            <v>24250</v>
          </cell>
          <cell r="M199">
            <v>0</v>
          </cell>
          <cell r="N199">
            <v>0</v>
          </cell>
          <cell r="O199" t="str">
            <v>Опл. лотереи "Улугбек юлдузлари"</v>
          </cell>
        </row>
        <row r="200">
          <cell r="A200">
            <v>9</v>
          </cell>
          <cell r="B200">
            <v>214</v>
          </cell>
          <cell r="C200">
            <v>8104</v>
          </cell>
          <cell r="D200">
            <v>195.23</v>
          </cell>
          <cell r="E200">
            <v>9</v>
          </cell>
          <cell r="F200">
            <v>19997.23</v>
          </cell>
          <cell r="H200">
            <v>1</v>
          </cell>
          <cell r="I200">
            <v>0</v>
          </cell>
          <cell r="J200">
            <v>0</v>
          </cell>
          <cell r="K200">
            <v>57000</v>
          </cell>
          <cell r="L200">
            <v>57000</v>
          </cell>
          <cell r="M200">
            <v>0</v>
          </cell>
          <cell r="N200">
            <v>0</v>
          </cell>
          <cell r="O200" t="str">
            <v>Опл. лотереи "Улугбек юлдузлари"</v>
          </cell>
        </row>
        <row r="201">
          <cell r="A201">
            <v>9</v>
          </cell>
          <cell r="B201">
            <v>214</v>
          </cell>
          <cell r="C201">
            <v>8137</v>
          </cell>
          <cell r="D201">
            <v>195.23</v>
          </cell>
          <cell r="E201">
            <v>9</v>
          </cell>
          <cell r="F201">
            <v>19997.23</v>
          </cell>
          <cell r="H201">
            <v>1</v>
          </cell>
          <cell r="I201">
            <v>0</v>
          </cell>
          <cell r="J201">
            <v>0</v>
          </cell>
          <cell r="K201">
            <v>2450</v>
          </cell>
          <cell r="L201">
            <v>2450</v>
          </cell>
          <cell r="M201">
            <v>0</v>
          </cell>
          <cell r="N201">
            <v>0</v>
          </cell>
          <cell r="O201" t="str">
            <v>Опл. лотереи "Улугбек юлдузлари"</v>
          </cell>
        </row>
        <row r="202">
          <cell r="A202">
            <v>9</v>
          </cell>
          <cell r="B202">
            <v>214</v>
          </cell>
          <cell r="C202">
            <v>8298</v>
          </cell>
          <cell r="D202">
            <v>195.23</v>
          </cell>
          <cell r="E202">
            <v>9</v>
          </cell>
          <cell r="F202">
            <v>19997.23</v>
          </cell>
          <cell r="H202">
            <v>1</v>
          </cell>
          <cell r="I202">
            <v>0</v>
          </cell>
          <cell r="J202">
            <v>0</v>
          </cell>
          <cell r="K202">
            <v>61500</v>
          </cell>
          <cell r="L202">
            <v>61500</v>
          </cell>
          <cell r="M202">
            <v>0</v>
          </cell>
          <cell r="N202">
            <v>0</v>
          </cell>
          <cell r="O202" t="str">
            <v>Опл. лотереи "Улугбек юлдузлари"</v>
          </cell>
        </row>
        <row r="203">
          <cell r="A203">
            <v>9</v>
          </cell>
          <cell r="B203">
            <v>214</v>
          </cell>
          <cell r="C203">
            <v>8533</v>
          </cell>
          <cell r="D203">
            <v>195.23</v>
          </cell>
          <cell r="E203">
            <v>9</v>
          </cell>
          <cell r="F203">
            <v>19997.23</v>
          </cell>
          <cell r="H203">
            <v>1</v>
          </cell>
          <cell r="I203">
            <v>0</v>
          </cell>
          <cell r="J203">
            <v>0</v>
          </cell>
          <cell r="K203">
            <v>1450</v>
          </cell>
          <cell r="L203">
            <v>1450</v>
          </cell>
          <cell r="M203">
            <v>0</v>
          </cell>
          <cell r="N203">
            <v>0</v>
          </cell>
          <cell r="O203" t="str">
            <v>Опл. лотереи "Улугбек юлдузлари"</v>
          </cell>
        </row>
        <row r="204">
          <cell r="A204">
            <v>9</v>
          </cell>
          <cell r="B204">
            <v>214</v>
          </cell>
          <cell r="C204">
            <v>8659</v>
          </cell>
          <cell r="D204">
            <v>195.23</v>
          </cell>
          <cell r="E204">
            <v>9</v>
          </cell>
          <cell r="F204">
            <v>19997.23</v>
          </cell>
          <cell r="H204">
            <v>1</v>
          </cell>
          <cell r="I204">
            <v>0</v>
          </cell>
          <cell r="J204">
            <v>0</v>
          </cell>
          <cell r="K204">
            <v>1650</v>
          </cell>
          <cell r="L204">
            <v>1650</v>
          </cell>
          <cell r="M204">
            <v>0</v>
          </cell>
          <cell r="N204">
            <v>0</v>
          </cell>
          <cell r="O204" t="str">
            <v>Опл. лотереи "Улугбек юлдузлари"</v>
          </cell>
        </row>
        <row r="205">
          <cell r="A205">
            <v>9</v>
          </cell>
          <cell r="B205">
            <v>214</v>
          </cell>
          <cell r="C205">
            <v>3563</v>
          </cell>
          <cell r="D205">
            <v>195.24</v>
          </cell>
          <cell r="E205">
            <v>9</v>
          </cell>
          <cell r="F205">
            <v>19997.240000000002</v>
          </cell>
          <cell r="H205">
            <v>1</v>
          </cell>
          <cell r="I205">
            <v>0</v>
          </cell>
          <cell r="J205">
            <v>0</v>
          </cell>
          <cell r="K205">
            <v>2121150</v>
          </cell>
          <cell r="L205">
            <v>2121150</v>
          </cell>
          <cell r="M205">
            <v>0</v>
          </cell>
          <cell r="N205">
            <v>0</v>
          </cell>
          <cell r="O205" t="str">
            <v>Опл. лотереи "Омадли инсон"</v>
          </cell>
        </row>
        <row r="206">
          <cell r="A206">
            <v>9</v>
          </cell>
          <cell r="B206">
            <v>214</v>
          </cell>
          <cell r="C206">
            <v>5996</v>
          </cell>
          <cell r="D206">
            <v>195.24</v>
          </cell>
          <cell r="E206">
            <v>9</v>
          </cell>
          <cell r="F206">
            <v>19997.240000000002</v>
          </cell>
          <cell r="H206">
            <v>1</v>
          </cell>
          <cell r="I206">
            <v>0</v>
          </cell>
          <cell r="J206">
            <v>0</v>
          </cell>
          <cell r="K206">
            <v>2032100</v>
          </cell>
          <cell r="L206">
            <v>2032100</v>
          </cell>
          <cell r="M206">
            <v>0</v>
          </cell>
          <cell r="N206">
            <v>0</v>
          </cell>
          <cell r="O206" t="str">
            <v>Опл. лотереи "Омадли инсон"</v>
          </cell>
        </row>
        <row r="207">
          <cell r="A207">
            <v>9</v>
          </cell>
          <cell r="B207">
            <v>214</v>
          </cell>
          <cell r="C207">
            <v>7783</v>
          </cell>
          <cell r="D207">
            <v>195.24</v>
          </cell>
          <cell r="E207">
            <v>9</v>
          </cell>
          <cell r="F207">
            <v>19997.240000000002</v>
          </cell>
          <cell r="H207">
            <v>1</v>
          </cell>
          <cell r="I207">
            <v>0</v>
          </cell>
          <cell r="J207">
            <v>0</v>
          </cell>
          <cell r="K207">
            <v>1732000</v>
          </cell>
          <cell r="L207">
            <v>1732000</v>
          </cell>
          <cell r="M207">
            <v>0</v>
          </cell>
          <cell r="N207">
            <v>0</v>
          </cell>
          <cell r="O207" t="str">
            <v>Опл. лотереи "Омадли инсон"</v>
          </cell>
        </row>
        <row r="208">
          <cell r="A208">
            <v>9</v>
          </cell>
          <cell r="B208">
            <v>214</v>
          </cell>
          <cell r="C208">
            <v>7845</v>
          </cell>
          <cell r="D208">
            <v>195.24</v>
          </cell>
          <cell r="E208">
            <v>9</v>
          </cell>
          <cell r="F208">
            <v>19997.240000000002</v>
          </cell>
          <cell r="H208">
            <v>1</v>
          </cell>
          <cell r="I208">
            <v>294600</v>
          </cell>
          <cell r="J208">
            <v>0</v>
          </cell>
          <cell r="K208">
            <v>2525200</v>
          </cell>
          <cell r="L208">
            <v>2819800</v>
          </cell>
          <cell r="M208">
            <v>0</v>
          </cell>
          <cell r="N208">
            <v>0</v>
          </cell>
          <cell r="O208" t="str">
            <v>Опл. лотереи "Омадли инсон"</v>
          </cell>
        </row>
        <row r="209">
          <cell r="A209">
            <v>9</v>
          </cell>
          <cell r="B209">
            <v>214</v>
          </cell>
          <cell r="C209">
            <v>7948</v>
          </cell>
          <cell r="D209">
            <v>195.24</v>
          </cell>
          <cell r="E209">
            <v>9</v>
          </cell>
          <cell r="F209">
            <v>19997.240000000002</v>
          </cell>
          <cell r="H209">
            <v>1</v>
          </cell>
          <cell r="I209">
            <v>0</v>
          </cell>
          <cell r="J209">
            <v>0</v>
          </cell>
          <cell r="K209">
            <v>2347700</v>
          </cell>
          <cell r="L209">
            <v>2347700</v>
          </cell>
          <cell r="M209">
            <v>0</v>
          </cell>
          <cell r="N209">
            <v>0</v>
          </cell>
          <cell r="O209" t="str">
            <v>Опл. лотереи "Омадли инсон"</v>
          </cell>
        </row>
        <row r="210">
          <cell r="A210">
            <v>9</v>
          </cell>
          <cell r="B210">
            <v>214</v>
          </cell>
          <cell r="C210">
            <v>8002</v>
          </cell>
          <cell r="D210">
            <v>195.24</v>
          </cell>
          <cell r="E210">
            <v>9</v>
          </cell>
          <cell r="F210">
            <v>19997.240000000002</v>
          </cell>
          <cell r="H210">
            <v>1</v>
          </cell>
          <cell r="I210">
            <v>0</v>
          </cell>
          <cell r="J210">
            <v>0</v>
          </cell>
          <cell r="K210">
            <v>2107100</v>
          </cell>
          <cell r="L210">
            <v>2107100</v>
          </cell>
          <cell r="M210">
            <v>0</v>
          </cell>
          <cell r="N210">
            <v>0</v>
          </cell>
          <cell r="O210" t="str">
            <v>Опл. лотереи "Омадли инсон"</v>
          </cell>
        </row>
        <row r="211">
          <cell r="A211">
            <v>9</v>
          </cell>
          <cell r="B211">
            <v>214</v>
          </cell>
          <cell r="C211">
            <v>8104</v>
          </cell>
          <cell r="D211">
            <v>195.24</v>
          </cell>
          <cell r="E211">
            <v>9</v>
          </cell>
          <cell r="F211">
            <v>19997.240000000002</v>
          </cell>
          <cell r="H211">
            <v>1</v>
          </cell>
          <cell r="I211">
            <v>0</v>
          </cell>
          <cell r="J211">
            <v>0</v>
          </cell>
          <cell r="K211">
            <v>1654500</v>
          </cell>
          <cell r="L211">
            <v>1654500</v>
          </cell>
          <cell r="M211">
            <v>0</v>
          </cell>
          <cell r="N211">
            <v>0</v>
          </cell>
          <cell r="O211" t="str">
            <v>Опл. лотереи "Омадли инсон"</v>
          </cell>
        </row>
        <row r="212">
          <cell r="A212">
            <v>9</v>
          </cell>
          <cell r="B212">
            <v>214</v>
          </cell>
          <cell r="C212">
            <v>8137</v>
          </cell>
          <cell r="D212">
            <v>195.24</v>
          </cell>
          <cell r="E212">
            <v>9</v>
          </cell>
          <cell r="F212">
            <v>19997.240000000002</v>
          </cell>
          <cell r="H212">
            <v>1</v>
          </cell>
          <cell r="I212">
            <v>0</v>
          </cell>
          <cell r="J212">
            <v>0</v>
          </cell>
          <cell r="K212">
            <v>1263900</v>
          </cell>
          <cell r="L212">
            <v>1263900</v>
          </cell>
          <cell r="M212">
            <v>0</v>
          </cell>
          <cell r="N212">
            <v>0</v>
          </cell>
          <cell r="O212" t="str">
            <v>Опл. лотереи "Омадли инсон"</v>
          </cell>
        </row>
        <row r="213">
          <cell r="A213">
            <v>9</v>
          </cell>
          <cell r="B213">
            <v>214</v>
          </cell>
          <cell r="C213">
            <v>8298</v>
          </cell>
          <cell r="D213">
            <v>195.24</v>
          </cell>
          <cell r="E213">
            <v>9</v>
          </cell>
          <cell r="F213">
            <v>19997.240000000002</v>
          </cell>
          <cell r="H213">
            <v>1</v>
          </cell>
          <cell r="I213">
            <v>0</v>
          </cell>
          <cell r="J213">
            <v>0</v>
          </cell>
          <cell r="K213">
            <v>2471100</v>
          </cell>
          <cell r="L213">
            <v>2471100</v>
          </cell>
          <cell r="M213">
            <v>0</v>
          </cell>
          <cell r="N213">
            <v>0</v>
          </cell>
          <cell r="O213" t="str">
            <v>Опл. лотереи "Омадли инсон"</v>
          </cell>
        </row>
        <row r="214">
          <cell r="A214">
            <v>9</v>
          </cell>
          <cell r="B214">
            <v>214</v>
          </cell>
          <cell r="C214">
            <v>8533</v>
          </cell>
          <cell r="D214">
            <v>195.24</v>
          </cell>
          <cell r="E214">
            <v>9</v>
          </cell>
          <cell r="F214">
            <v>19997.240000000002</v>
          </cell>
          <cell r="H214">
            <v>1</v>
          </cell>
          <cell r="I214">
            <v>0</v>
          </cell>
          <cell r="J214">
            <v>0</v>
          </cell>
          <cell r="K214">
            <v>198000</v>
          </cell>
          <cell r="L214">
            <v>198000</v>
          </cell>
          <cell r="M214">
            <v>0</v>
          </cell>
          <cell r="N214">
            <v>0</v>
          </cell>
          <cell r="O214" t="str">
            <v>Опл. лотереи "Омадли инсон"</v>
          </cell>
        </row>
        <row r="215">
          <cell r="A215">
            <v>9</v>
          </cell>
          <cell r="B215">
            <v>214</v>
          </cell>
          <cell r="C215">
            <v>8659</v>
          </cell>
          <cell r="D215">
            <v>195.24</v>
          </cell>
          <cell r="E215">
            <v>9</v>
          </cell>
          <cell r="F215">
            <v>19997.240000000002</v>
          </cell>
          <cell r="H215">
            <v>1</v>
          </cell>
          <cell r="I215">
            <v>0</v>
          </cell>
          <cell r="J215">
            <v>0</v>
          </cell>
          <cell r="K215">
            <v>2029400</v>
          </cell>
          <cell r="L215">
            <v>2029400</v>
          </cell>
          <cell r="M215">
            <v>0</v>
          </cell>
          <cell r="N215">
            <v>0</v>
          </cell>
          <cell r="O215" t="str">
            <v>Опл. лотереи "Омадли инсон"</v>
          </cell>
        </row>
        <row r="216">
          <cell r="A216">
            <v>9</v>
          </cell>
          <cell r="B216">
            <v>214</v>
          </cell>
          <cell r="C216">
            <v>3563</v>
          </cell>
          <cell r="D216">
            <v>195.25</v>
          </cell>
          <cell r="E216">
            <v>9</v>
          </cell>
          <cell r="F216">
            <v>19997.25</v>
          </cell>
          <cell r="H216">
            <v>1</v>
          </cell>
          <cell r="I216">
            <v>0</v>
          </cell>
          <cell r="J216">
            <v>0</v>
          </cell>
          <cell r="K216">
            <v>71900</v>
          </cell>
          <cell r="L216">
            <v>71900</v>
          </cell>
          <cell r="M216">
            <v>0</v>
          </cell>
          <cell r="N216">
            <v>0</v>
          </cell>
          <cell r="O216" t="str">
            <v>Опл. лотереи "Эколот-5"</v>
          </cell>
        </row>
        <row r="217">
          <cell r="A217">
            <v>9</v>
          </cell>
          <cell r="B217">
            <v>214</v>
          </cell>
          <cell r="C217">
            <v>5996</v>
          </cell>
          <cell r="D217">
            <v>195.25</v>
          </cell>
          <cell r="E217">
            <v>9</v>
          </cell>
          <cell r="F217">
            <v>19997.25</v>
          </cell>
          <cell r="H217">
            <v>1</v>
          </cell>
          <cell r="I217">
            <v>0</v>
          </cell>
          <cell r="J217">
            <v>0</v>
          </cell>
          <cell r="K217">
            <v>21200</v>
          </cell>
          <cell r="L217">
            <v>21200</v>
          </cell>
          <cell r="M217">
            <v>0</v>
          </cell>
          <cell r="N217">
            <v>0</v>
          </cell>
          <cell r="O217" t="str">
            <v>Опл. лотереи "Эколот-5"</v>
          </cell>
        </row>
        <row r="218">
          <cell r="A218">
            <v>9</v>
          </cell>
          <cell r="B218">
            <v>214</v>
          </cell>
          <cell r="C218">
            <v>7783</v>
          </cell>
          <cell r="D218">
            <v>195.25</v>
          </cell>
          <cell r="E218">
            <v>9</v>
          </cell>
          <cell r="F218">
            <v>19997.25</v>
          </cell>
          <cell r="H218">
            <v>1</v>
          </cell>
          <cell r="I218">
            <v>0</v>
          </cell>
          <cell r="J218">
            <v>0</v>
          </cell>
          <cell r="K218">
            <v>46900</v>
          </cell>
          <cell r="L218">
            <v>46900</v>
          </cell>
          <cell r="M218">
            <v>0</v>
          </cell>
          <cell r="N218">
            <v>0</v>
          </cell>
          <cell r="O218" t="str">
            <v>Опл. лотереи "Эколот-5"</v>
          </cell>
        </row>
        <row r="219">
          <cell r="A219">
            <v>9</v>
          </cell>
          <cell r="B219">
            <v>214</v>
          </cell>
          <cell r="C219">
            <v>7845</v>
          </cell>
          <cell r="D219">
            <v>195.25</v>
          </cell>
          <cell r="E219">
            <v>9</v>
          </cell>
          <cell r="F219">
            <v>19997.25</v>
          </cell>
          <cell r="H219">
            <v>1</v>
          </cell>
          <cell r="I219">
            <v>0</v>
          </cell>
          <cell r="J219">
            <v>0</v>
          </cell>
          <cell r="K219">
            <v>22700</v>
          </cell>
          <cell r="L219">
            <v>22700</v>
          </cell>
          <cell r="M219">
            <v>0</v>
          </cell>
          <cell r="N219">
            <v>0</v>
          </cell>
          <cell r="O219" t="str">
            <v>Опл. лотереи "Эколот-5"</v>
          </cell>
        </row>
        <row r="220">
          <cell r="A220">
            <v>9</v>
          </cell>
          <cell r="B220">
            <v>214</v>
          </cell>
          <cell r="C220">
            <v>7948</v>
          </cell>
          <cell r="D220">
            <v>195.25</v>
          </cell>
          <cell r="E220">
            <v>9</v>
          </cell>
          <cell r="F220">
            <v>19997.25</v>
          </cell>
          <cell r="H220">
            <v>1</v>
          </cell>
          <cell r="I220">
            <v>0</v>
          </cell>
          <cell r="J220">
            <v>0</v>
          </cell>
          <cell r="K220">
            <v>53400</v>
          </cell>
          <cell r="L220">
            <v>53400</v>
          </cell>
          <cell r="M220">
            <v>0</v>
          </cell>
          <cell r="N220">
            <v>0</v>
          </cell>
          <cell r="O220" t="str">
            <v>Опл. лотереи "Эколот-5"</v>
          </cell>
        </row>
        <row r="221">
          <cell r="A221">
            <v>9</v>
          </cell>
          <cell r="B221">
            <v>214</v>
          </cell>
          <cell r="C221">
            <v>8002</v>
          </cell>
          <cell r="D221">
            <v>195.25</v>
          </cell>
          <cell r="E221">
            <v>9</v>
          </cell>
          <cell r="F221">
            <v>19997.25</v>
          </cell>
          <cell r="H221">
            <v>1</v>
          </cell>
          <cell r="I221">
            <v>0</v>
          </cell>
          <cell r="J221">
            <v>0</v>
          </cell>
          <cell r="K221">
            <v>44400</v>
          </cell>
          <cell r="L221">
            <v>44400</v>
          </cell>
          <cell r="M221">
            <v>0</v>
          </cell>
          <cell r="N221">
            <v>0</v>
          </cell>
          <cell r="O221" t="str">
            <v>Опл. лотереи "Эколот-5"</v>
          </cell>
        </row>
        <row r="222">
          <cell r="A222">
            <v>9</v>
          </cell>
          <cell r="B222">
            <v>214</v>
          </cell>
          <cell r="C222">
            <v>8104</v>
          </cell>
          <cell r="D222">
            <v>195.25</v>
          </cell>
          <cell r="E222">
            <v>9</v>
          </cell>
          <cell r="F222">
            <v>19997.25</v>
          </cell>
          <cell r="H222">
            <v>1</v>
          </cell>
          <cell r="I222">
            <v>0</v>
          </cell>
          <cell r="J222">
            <v>0</v>
          </cell>
          <cell r="K222">
            <v>198600</v>
          </cell>
          <cell r="L222">
            <v>198600</v>
          </cell>
          <cell r="M222">
            <v>0</v>
          </cell>
          <cell r="N222">
            <v>0</v>
          </cell>
          <cell r="O222" t="str">
            <v>Опл. лотереи "Эколот-5"</v>
          </cell>
        </row>
        <row r="223">
          <cell r="A223">
            <v>9</v>
          </cell>
          <cell r="B223">
            <v>214</v>
          </cell>
          <cell r="C223">
            <v>8137</v>
          </cell>
          <cell r="D223">
            <v>195.25</v>
          </cell>
          <cell r="E223">
            <v>9</v>
          </cell>
          <cell r="F223">
            <v>19997.25</v>
          </cell>
          <cell r="H223">
            <v>1</v>
          </cell>
          <cell r="I223">
            <v>0</v>
          </cell>
          <cell r="J223">
            <v>0</v>
          </cell>
          <cell r="K223">
            <v>53500</v>
          </cell>
          <cell r="L223">
            <v>53500</v>
          </cell>
          <cell r="M223">
            <v>0</v>
          </cell>
          <cell r="N223">
            <v>0</v>
          </cell>
          <cell r="O223" t="str">
            <v>Опл. лотереи "Эколот-5"</v>
          </cell>
        </row>
        <row r="224">
          <cell r="A224">
            <v>9</v>
          </cell>
          <cell r="B224">
            <v>214</v>
          </cell>
          <cell r="C224">
            <v>8298</v>
          </cell>
          <cell r="D224">
            <v>195.25</v>
          </cell>
          <cell r="E224">
            <v>9</v>
          </cell>
          <cell r="F224">
            <v>19997.25</v>
          </cell>
          <cell r="H224">
            <v>1</v>
          </cell>
          <cell r="I224">
            <v>0</v>
          </cell>
          <cell r="J224">
            <v>0</v>
          </cell>
          <cell r="K224">
            <v>42500</v>
          </cell>
          <cell r="L224">
            <v>42500</v>
          </cell>
          <cell r="M224">
            <v>0</v>
          </cell>
          <cell r="N224">
            <v>0</v>
          </cell>
          <cell r="O224" t="str">
            <v>Опл. лотереи "Эколот-5"</v>
          </cell>
        </row>
        <row r="225">
          <cell r="A225">
            <v>9</v>
          </cell>
          <cell r="B225">
            <v>214</v>
          </cell>
          <cell r="C225">
            <v>8533</v>
          </cell>
          <cell r="D225">
            <v>195.25</v>
          </cell>
          <cell r="E225">
            <v>9</v>
          </cell>
          <cell r="F225">
            <v>19997.25</v>
          </cell>
          <cell r="H225">
            <v>1</v>
          </cell>
          <cell r="I225">
            <v>0</v>
          </cell>
          <cell r="J225">
            <v>0</v>
          </cell>
          <cell r="K225">
            <v>34000</v>
          </cell>
          <cell r="L225">
            <v>34000</v>
          </cell>
          <cell r="M225">
            <v>0</v>
          </cell>
          <cell r="N225">
            <v>0</v>
          </cell>
          <cell r="O225" t="str">
            <v>Опл. лотереи "Эколот-5"</v>
          </cell>
        </row>
        <row r="226">
          <cell r="A226">
            <v>9</v>
          </cell>
          <cell r="B226">
            <v>214</v>
          </cell>
          <cell r="C226">
            <v>8659</v>
          </cell>
          <cell r="D226">
            <v>195.25</v>
          </cell>
          <cell r="E226">
            <v>9</v>
          </cell>
          <cell r="F226">
            <v>19997.25</v>
          </cell>
          <cell r="H226">
            <v>1</v>
          </cell>
          <cell r="I226">
            <v>0</v>
          </cell>
          <cell r="J226">
            <v>0</v>
          </cell>
          <cell r="K226">
            <v>9600</v>
          </cell>
          <cell r="L226">
            <v>9600</v>
          </cell>
          <cell r="M226">
            <v>0</v>
          </cell>
          <cell r="N226">
            <v>0</v>
          </cell>
          <cell r="O226" t="str">
            <v>Опл. лотереи "Эколот-5"</v>
          </cell>
        </row>
        <row r="227">
          <cell r="A227">
            <v>9</v>
          </cell>
          <cell r="B227">
            <v>214</v>
          </cell>
          <cell r="C227">
            <v>3563</v>
          </cell>
          <cell r="D227">
            <v>195.26</v>
          </cell>
          <cell r="E227">
            <v>9</v>
          </cell>
          <cell r="F227">
            <v>19997.259999999998</v>
          </cell>
          <cell r="H227">
            <v>1</v>
          </cell>
          <cell r="I227">
            <v>0</v>
          </cell>
          <cell r="J227">
            <v>0</v>
          </cell>
          <cell r="K227">
            <v>34300</v>
          </cell>
          <cell r="L227">
            <v>34300</v>
          </cell>
          <cell r="M227">
            <v>0</v>
          </cell>
          <cell r="N227">
            <v>0</v>
          </cell>
          <cell r="O227" t="str">
            <v>Опл. лотереи "Инсон манфаатлари учун" (5 разряд)</v>
          </cell>
        </row>
        <row r="228">
          <cell r="A228">
            <v>9</v>
          </cell>
          <cell r="B228">
            <v>214</v>
          </cell>
          <cell r="C228">
            <v>5996</v>
          </cell>
          <cell r="D228">
            <v>195.26</v>
          </cell>
          <cell r="E228">
            <v>9</v>
          </cell>
          <cell r="F228">
            <v>19997.259999999998</v>
          </cell>
          <cell r="H228">
            <v>1</v>
          </cell>
          <cell r="I228">
            <v>0</v>
          </cell>
          <cell r="J228">
            <v>0</v>
          </cell>
          <cell r="K228">
            <v>58650</v>
          </cell>
          <cell r="L228">
            <v>58650</v>
          </cell>
          <cell r="M228">
            <v>0</v>
          </cell>
          <cell r="N228">
            <v>0</v>
          </cell>
          <cell r="O228" t="str">
            <v>Опл. лотереи "Инсон манфаатлари учун" (5 разряд)</v>
          </cell>
        </row>
        <row r="229">
          <cell r="A229">
            <v>9</v>
          </cell>
          <cell r="B229">
            <v>214</v>
          </cell>
          <cell r="C229">
            <v>7783</v>
          </cell>
          <cell r="D229">
            <v>195.26</v>
          </cell>
          <cell r="E229">
            <v>9</v>
          </cell>
          <cell r="F229">
            <v>19997.259999999998</v>
          </cell>
          <cell r="H229">
            <v>1</v>
          </cell>
          <cell r="I229">
            <v>0</v>
          </cell>
          <cell r="J229">
            <v>0</v>
          </cell>
          <cell r="K229">
            <v>21650</v>
          </cell>
          <cell r="L229">
            <v>21650</v>
          </cell>
          <cell r="M229">
            <v>0</v>
          </cell>
          <cell r="N229">
            <v>0</v>
          </cell>
          <cell r="O229" t="str">
            <v>Опл. лотереи "Инсон манфаатлари учун" (5 разряд)</v>
          </cell>
        </row>
        <row r="230">
          <cell r="A230">
            <v>9</v>
          </cell>
          <cell r="B230">
            <v>214</v>
          </cell>
          <cell r="C230">
            <v>7845</v>
          </cell>
          <cell r="D230">
            <v>195.26</v>
          </cell>
          <cell r="E230">
            <v>9</v>
          </cell>
          <cell r="F230">
            <v>19997.259999999998</v>
          </cell>
          <cell r="H230">
            <v>1</v>
          </cell>
          <cell r="I230">
            <v>0</v>
          </cell>
          <cell r="J230">
            <v>0</v>
          </cell>
          <cell r="K230">
            <v>46450</v>
          </cell>
          <cell r="L230">
            <v>46450</v>
          </cell>
          <cell r="M230">
            <v>0</v>
          </cell>
          <cell r="N230">
            <v>0</v>
          </cell>
          <cell r="O230" t="str">
            <v>Опл. лотереи "Инсон манфаатлари учун" (5 разряд)</v>
          </cell>
        </row>
        <row r="231">
          <cell r="A231">
            <v>9</v>
          </cell>
          <cell r="B231">
            <v>214</v>
          </cell>
          <cell r="C231">
            <v>7948</v>
          </cell>
          <cell r="D231">
            <v>195.26</v>
          </cell>
          <cell r="E231">
            <v>9</v>
          </cell>
          <cell r="F231">
            <v>19997.259999999998</v>
          </cell>
          <cell r="H231">
            <v>1</v>
          </cell>
          <cell r="I231">
            <v>0</v>
          </cell>
          <cell r="J231">
            <v>0</v>
          </cell>
          <cell r="K231">
            <v>47850</v>
          </cell>
          <cell r="L231">
            <v>47850</v>
          </cell>
          <cell r="M231">
            <v>0</v>
          </cell>
          <cell r="N231">
            <v>0</v>
          </cell>
          <cell r="O231" t="str">
            <v>Опл. лотереи "Инсон манфаатлари учун" (5 разряд)</v>
          </cell>
        </row>
        <row r="232">
          <cell r="A232">
            <v>9</v>
          </cell>
          <cell r="B232">
            <v>214</v>
          </cell>
          <cell r="C232">
            <v>8002</v>
          </cell>
          <cell r="D232">
            <v>195.26</v>
          </cell>
          <cell r="E232">
            <v>9</v>
          </cell>
          <cell r="F232">
            <v>19997.259999999998</v>
          </cell>
          <cell r="H232">
            <v>1</v>
          </cell>
          <cell r="I232">
            <v>0</v>
          </cell>
          <cell r="J232">
            <v>0</v>
          </cell>
          <cell r="K232">
            <v>7350</v>
          </cell>
          <cell r="L232">
            <v>7350</v>
          </cell>
          <cell r="M232">
            <v>0</v>
          </cell>
          <cell r="N232">
            <v>0</v>
          </cell>
          <cell r="O232" t="str">
            <v>Опл. лотереи "Инсон манфаатлари учун" (5 разряд)</v>
          </cell>
        </row>
        <row r="233">
          <cell r="A233">
            <v>9</v>
          </cell>
          <cell r="B233">
            <v>214</v>
          </cell>
          <cell r="C233">
            <v>8104</v>
          </cell>
          <cell r="D233">
            <v>195.26</v>
          </cell>
          <cell r="E233">
            <v>9</v>
          </cell>
          <cell r="F233">
            <v>19997.259999999998</v>
          </cell>
          <cell r="H233">
            <v>1</v>
          </cell>
          <cell r="I233">
            <v>0</v>
          </cell>
          <cell r="J233">
            <v>0</v>
          </cell>
          <cell r="K233">
            <v>6150</v>
          </cell>
          <cell r="L233">
            <v>6150</v>
          </cell>
          <cell r="M233">
            <v>0</v>
          </cell>
          <cell r="N233">
            <v>0</v>
          </cell>
          <cell r="O233" t="str">
            <v>Опл. лотереи "Инсон манфаатлари учун" (5 разряд)</v>
          </cell>
        </row>
        <row r="234">
          <cell r="A234">
            <v>9</v>
          </cell>
          <cell r="B234">
            <v>214</v>
          </cell>
          <cell r="C234">
            <v>8137</v>
          </cell>
          <cell r="D234">
            <v>195.26</v>
          </cell>
          <cell r="E234">
            <v>9</v>
          </cell>
          <cell r="F234">
            <v>19997.259999999998</v>
          </cell>
          <cell r="H234">
            <v>1</v>
          </cell>
          <cell r="I234">
            <v>0</v>
          </cell>
          <cell r="J234">
            <v>0</v>
          </cell>
          <cell r="K234">
            <v>6300</v>
          </cell>
          <cell r="L234">
            <v>6300</v>
          </cell>
          <cell r="M234">
            <v>0</v>
          </cell>
          <cell r="N234">
            <v>0</v>
          </cell>
          <cell r="O234" t="str">
            <v>Опл. лотереи "Инсон манфаатлари учун" (5 разряд)</v>
          </cell>
        </row>
        <row r="235">
          <cell r="A235">
            <v>9</v>
          </cell>
          <cell r="B235">
            <v>214</v>
          </cell>
          <cell r="C235">
            <v>8298</v>
          </cell>
          <cell r="D235">
            <v>195.26</v>
          </cell>
          <cell r="E235">
            <v>9</v>
          </cell>
          <cell r="F235">
            <v>19997.259999999998</v>
          </cell>
          <cell r="H235">
            <v>1</v>
          </cell>
          <cell r="I235">
            <v>0</v>
          </cell>
          <cell r="J235">
            <v>0</v>
          </cell>
          <cell r="K235">
            <v>29000</v>
          </cell>
          <cell r="L235">
            <v>29000</v>
          </cell>
          <cell r="M235">
            <v>0</v>
          </cell>
          <cell r="N235">
            <v>0</v>
          </cell>
          <cell r="O235" t="str">
            <v>Опл. лотереи "Инсон манфаатлари учун" (5 разряд)</v>
          </cell>
        </row>
        <row r="236">
          <cell r="A236">
            <v>9</v>
          </cell>
          <cell r="B236">
            <v>214</v>
          </cell>
          <cell r="C236">
            <v>8533</v>
          </cell>
          <cell r="D236">
            <v>195.26</v>
          </cell>
          <cell r="E236">
            <v>9</v>
          </cell>
          <cell r="F236">
            <v>19997.259999999998</v>
          </cell>
          <cell r="H236">
            <v>1</v>
          </cell>
          <cell r="I236">
            <v>0</v>
          </cell>
          <cell r="J236">
            <v>0</v>
          </cell>
          <cell r="K236">
            <v>37950</v>
          </cell>
          <cell r="L236">
            <v>37950</v>
          </cell>
          <cell r="M236">
            <v>0</v>
          </cell>
          <cell r="N236">
            <v>0</v>
          </cell>
          <cell r="O236" t="str">
            <v>Опл. лотереи "Инсон манфаатлари учун" (5 разряд)</v>
          </cell>
        </row>
        <row r="237">
          <cell r="A237">
            <v>9</v>
          </cell>
          <cell r="B237">
            <v>214</v>
          </cell>
          <cell r="C237">
            <v>8659</v>
          </cell>
          <cell r="D237">
            <v>195.26</v>
          </cell>
          <cell r="E237">
            <v>9</v>
          </cell>
          <cell r="F237">
            <v>19997.259999999998</v>
          </cell>
          <cell r="H237">
            <v>1</v>
          </cell>
          <cell r="I237">
            <v>0</v>
          </cell>
          <cell r="J237">
            <v>0</v>
          </cell>
          <cell r="K237">
            <v>31150</v>
          </cell>
          <cell r="L237">
            <v>31150</v>
          </cell>
          <cell r="M237">
            <v>0</v>
          </cell>
          <cell r="N237">
            <v>0</v>
          </cell>
          <cell r="O237" t="str">
            <v>Опл. лотереи "Инсон манфаатлари учун" (5 разряд)</v>
          </cell>
        </row>
        <row r="238">
          <cell r="A238">
            <v>9</v>
          </cell>
          <cell r="B238">
            <v>214</v>
          </cell>
          <cell r="C238">
            <v>3563</v>
          </cell>
          <cell r="D238">
            <v>195.27</v>
          </cell>
          <cell r="E238">
            <v>9</v>
          </cell>
          <cell r="F238">
            <v>19997.27</v>
          </cell>
          <cell r="H238">
            <v>1</v>
          </cell>
          <cell r="I238">
            <v>0</v>
          </cell>
          <cell r="J238">
            <v>0</v>
          </cell>
          <cell r="K238">
            <v>132450</v>
          </cell>
          <cell r="L238">
            <v>132450</v>
          </cell>
          <cell r="M238">
            <v>0</v>
          </cell>
          <cell r="N238">
            <v>0</v>
          </cell>
          <cell r="O238" t="str">
            <v>Опл. лотереи "Эколот-6"</v>
          </cell>
        </row>
        <row r="239">
          <cell r="A239">
            <v>9</v>
          </cell>
          <cell r="B239">
            <v>214</v>
          </cell>
          <cell r="C239">
            <v>7783</v>
          </cell>
          <cell r="D239">
            <v>195.27</v>
          </cell>
          <cell r="E239">
            <v>9</v>
          </cell>
          <cell r="F239">
            <v>19997.27</v>
          </cell>
          <cell r="H239">
            <v>1</v>
          </cell>
          <cell r="I239">
            <v>0</v>
          </cell>
          <cell r="J239">
            <v>0</v>
          </cell>
          <cell r="K239">
            <v>86900</v>
          </cell>
          <cell r="L239">
            <v>86900</v>
          </cell>
          <cell r="M239">
            <v>0</v>
          </cell>
          <cell r="N239">
            <v>0</v>
          </cell>
          <cell r="O239" t="str">
            <v>Опл. лотереи "Эколот-6"</v>
          </cell>
        </row>
        <row r="240">
          <cell r="A240">
            <v>9</v>
          </cell>
          <cell r="B240">
            <v>214</v>
          </cell>
          <cell r="C240">
            <v>7948</v>
          </cell>
          <cell r="D240">
            <v>195.27</v>
          </cell>
          <cell r="E240">
            <v>9</v>
          </cell>
          <cell r="F240">
            <v>19997.27</v>
          </cell>
          <cell r="H240">
            <v>1</v>
          </cell>
          <cell r="I240">
            <v>0</v>
          </cell>
          <cell r="J240">
            <v>0</v>
          </cell>
          <cell r="K240">
            <v>66850</v>
          </cell>
          <cell r="L240">
            <v>66850</v>
          </cell>
          <cell r="M240">
            <v>0</v>
          </cell>
          <cell r="N240">
            <v>0</v>
          </cell>
          <cell r="O240" t="str">
            <v>Опл. лотереи "Эколот-6"</v>
          </cell>
        </row>
        <row r="241">
          <cell r="A241">
            <v>9</v>
          </cell>
          <cell r="B241">
            <v>214</v>
          </cell>
          <cell r="C241">
            <v>8104</v>
          </cell>
          <cell r="D241">
            <v>195.27</v>
          </cell>
          <cell r="E241">
            <v>9</v>
          </cell>
          <cell r="F241">
            <v>19997.27</v>
          </cell>
          <cell r="H241">
            <v>1</v>
          </cell>
          <cell r="I241">
            <v>0</v>
          </cell>
          <cell r="J241">
            <v>0</v>
          </cell>
          <cell r="K241">
            <v>121500</v>
          </cell>
          <cell r="L241">
            <v>121500</v>
          </cell>
          <cell r="M241">
            <v>0</v>
          </cell>
          <cell r="N241">
            <v>0</v>
          </cell>
          <cell r="O241" t="str">
            <v>Опл. лотереи "Эколот-6"</v>
          </cell>
        </row>
        <row r="242">
          <cell r="A242">
            <v>9</v>
          </cell>
          <cell r="B242">
            <v>214</v>
          </cell>
          <cell r="C242">
            <v>8137</v>
          </cell>
          <cell r="D242">
            <v>195.27</v>
          </cell>
          <cell r="E242">
            <v>9</v>
          </cell>
          <cell r="F242">
            <v>19997.27</v>
          </cell>
          <cell r="H242">
            <v>1</v>
          </cell>
          <cell r="I242">
            <v>0</v>
          </cell>
          <cell r="J242">
            <v>0</v>
          </cell>
          <cell r="K242">
            <v>55550</v>
          </cell>
          <cell r="L242">
            <v>55550</v>
          </cell>
          <cell r="M242">
            <v>0</v>
          </cell>
          <cell r="N242">
            <v>0</v>
          </cell>
          <cell r="O242" t="str">
            <v>Опл. лотереи "Эколот-6"</v>
          </cell>
        </row>
        <row r="243">
          <cell r="A243">
            <v>9</v>
          </cell>
          <cell r="B243">
            <v>214</v>
          </cell>
          <cell r="C243">
            <v>3563</v>
          </cell>
          <cell r="D243">
            <v>195.28</v>
          </cell>
          <cell r="E243">
            <v>0</v>
          </cell>
          <cell r="F243">
            <v>19997.28</v>
          </cell>
          <cell r="H243">
            <v>0</v>
          </cell>
          <cell r="I243">
            <v>0</v>
          </cell>
          <cell r="J243">
            <v>0</v>
          </cell>
          <cell r="K243">
            <v>312950</v>
          </cell>
          <cell r="L243">
            <v>312950</v>
          </cell>
          <cell r="M243">
            <v>0</v>
          </cell>
          <cell r="N243">
            <v>0</v>
          </cell>
          <cell r="O243" t="str">
            <v>Опл. лотереи "Эколот-7"</v>
          </cell>
        </row>
        <row r="244">
          <cell r="A244">
            <v>9</v>
          </cell>
          <cell r="B244">
            <v>214</v>
          </cell>
          <cell r="C244">
            <v>5996</v>
          </cell>
          <cell r="D244">
            <v>195.28</v>
          </cell>
          <cell r="E244">
            <v>0</v>
          </cell>
          <cell r="F244">
            <v>19997.28</v>
          </cell>
          <cell r="H244">
            <v>0</v>
          </cell>
          <cell r="I244">
            <v>0</v>
          </cell>
          <cell r="J244">
            <v>0</v>
          </cell>
          <cell r="K244">
            <v>70000</v>
          </cell>
          <cell r="L244">
            <v>70000</v>
          </cell>
          <cell r="M244">
            <v>0</v>
          </cell>
          <cell r="N244">
            <v>0</v>
          </cell>
          <cell r="O244" t="str">
            <v>Опл. лотереи "Эколот-7"</v>
          </cell>
        </row>
        <row r="245">
          <cell r="A245">
            <v>9</v>
          </cell>
          <cell r="B245">
            <v>214</v>
          </cell>
          <cell r="C245">
            <v>7783</v>
          </cell>
          <cell r="D245">
            <v>195.28</v>
          </cell>
          <cell r="E245">
            <v>0</v>
          </cell>
          <cell r="F245">
            <v>19997.28</v>
          </cell>
          <cell r="H245">
            <v>0</v>
          </cell>
          <cell r="I245">
            <v>0</v>
          </cell>
          <cell r="J245">
            <v>0</v>
          </cell>
          <cell r="K245">
            <v>453000</v>
          </cell>
          <cell r="L245">
            <v>453000</v>
          </cell>
          <cell r="M245">
            <v>0</v>
          </cell>
          <cell r="N245">
            <v>0</v>
          </cell>
          <cell r="O245" t="str">
            <v>Опл. лотереи "Эколот-7"</v>
          </cell>
        </row>
        <row r="246">
          <cell r="A246">
            <v>9</v>
          </cell>
          <cell r="B246">
            <v>214</v>
          </cell>
          <cell r="C246">
            <v>7948</v>
          </cell>
          <cell r="D246">
            <v>195.28</v>
          </cell>
          <cell r="E246">
            <v>0</v>
          </cell>
          <cell r="F246">
            <v>19997.28</v>
          </cell>
          <cell r="H246">
            <v>0</v>
          </cell>
          <cell r="I246">
            <v>0</v>
          </cell>
          <cell r="J246">
            <v>0</v>
          </cell>
          <cell r="K246">
            <v>442000</v>
          </cell>
          <cell r="L246">
            <v>442000</v>
          </cell>
          <cell r="M246">
            <v>0</v>
          </cell>
          <cell r="N246">
            <v>0</v>
          </cell>
          <cell r="O246" t="str">
            <v>Опл. лотереи "Эколот-7"</v>
          </cell>
        </row>
        <row r="247">
          <cell r="A247">
            <v>9</v>
          </cell>
          <cell r="B247">
            <v>214</v>
          </cell>
          <cell r="C247">
            <v>8002</v>
          </cell>
          <cell r="D247">
            <v>195.28</v>
          </cell>
          <cell r="E247">
            <v>0</v>
          </cell>
          <cell r="F247">
            <v>19997.28</v>
          </cell>
          <cell r="H247">
            <v>0</v>
          </cell>
          <cell r="I247">
            <v>0</v>
          </cell>
          <cell r="J247">
            <v>0</v>
          </cell>
          <cell r="K247">
            <v>411000</v>
          </cell>
          <cell r="L247">
            <v>411000</v>
          </cell>
          <cell r="M247">
            <v>0</v>
          </cell>
          <cell r="N247">
            <v>0</v>
          </cell>
          <cell r="O247" t="str">
            <v>Опл. лотереи "Эколот-7"</v>
          </cell>
        </row>
        <row r="248">
          <cell r="A248">
            <v>9</v>
          </cell>
          <cell r="B248">
            <v>214</v>
          </cell>
          <cell r="C248">
            <v>8104</v>
          </cell>
          <cell r="D248">
            <v>195.28</v>
          </cell>
          <cell r="E248">
            <v>0</v>
          </cell>
          <cell r="F248">
            <v>19997.28</v>
          </cell>
          <cell r="H248">
            <v>0</v>
          </cell>
          <cell r="I248">
            <v>0</v>
          </cell>
          <cell r="J248">
            <v>0</v>
          </cell>
          <cell r="K248">
            <v>452000</v>
          </cell>
          <cell r="L248">
            <v>452000</v>
          </cell>
          <cell r="M248">
            <v>0</v>
          </cell>
          <cell r="N248">
            <v>0</v>
          </cell>
          <cell r="O248" t="str">
            <v>Опл. лотереи "Эколот-7"</v>
          </cell>
        </row>
        <row r="249">
          <cell r="A249">
            <v>9</v>
          </cell>
          <cell r="B249">
            <v>214</v>
          </cell>
          <cell r="C249">
            <v>8137</v>
          </cell>
          <cell r="D249">
            <v>195.28</v>
          </cell>
          <cell r="E249">
            <v>0</v>
          </cell>
          <cell r="F249">
            <v>19997.28</v>
          </cell>
          <cell r="H249">
            <v>0</v>
          </cell>
          <cell r="I249">
            <v>0</v>
          </cell>
          <cell r="J249">
            <v>0</v>
          </cell>
          <cell r="K249">
            <v>261000</v>
          </cell>
          <cell r="L249">
            <v>261000</v>
          </cell>
          <cell r="M249">
            <v>0</v>
          </cell>
          <cell r="N249">
            <v>0</v>
          </cell>
          <cell r="O249" t="str">
            <v>Опл. лотереи "Эколот-7"</v>
          </cell>
        </row>
        <row r="250">
          <cell r="A250">
            <v>9</v>
          </cell>
          <cell r="B250">
            <v>214</v>
          </cell>
          <cell r="C250">
            <v>8298</v>
          </cell>
          <cell r="D250">
            <v>195.28</v>
          </cell>
          <cell r="E250">
            <v>0</v>
          </cell>
          <cell r="F250">
            <v>19997.28</v>
          </cell>
          <cell r="H250">
            <v>0</v>
          </cell>
          <cell r="I250">
            <v>0</v>
          </cell>
          <cell r="J250">
            <v>0</v>
          </cell>
          <cell r="K250">
            <v>10000</v>
          </cell>
          <cell r="L250">
            <v>10000</v>
          </cell>
          <cell r="M250">
            <v>0</v>
          </cell>
          <cell r="N250">
            <v>0</v>
          </cell>
          <cell r="O250" t="str">
            <v>Опл. лотереи "Эколот-7"</v>
          </cell>
        </row>
        <row r="251">
          <cell r="A251">
            <v>9</v>
          </cell>
          <cell r="B251">
            <v>214</v>
          </cell>
          <cell r="C251">
            <v>3563</v>
          </cell>
          <cell r="D251">
            <v>195.3</v>
          </cell>
          <cell r="E251">
            <v>0</v>
          </cell>
          <cell r="F251">
            <v>19997.3</v>
          </cell>
          <cell r="H251">
            <v>0</v>
          </cell>
          <cell r="I251">
            <v>0</v>
          </cell>
          <cell r="J251">
            <v>0</v>
          </cell>
          <cell r="K251">
            <v>401700</v>
          </cell>
          <cell r="L251">
            <v>401700</v>
          </cell>
          <cell r="M251">
            <v>0</v>
          </cell>
          <cell r="N251">
            <v>0</v>
          </cell>
          <cell r="O251" t="str">
            <v>Опл. лотереи "Эколот-8"</v>
          </cell>
        </row>
        <row r="252">
          <cell r="A252">
            <v>9</v>
          </cell>
          <cell r="B252">
            <v>214</v>
          </cell>
          <cell r="C252">
            <v>5996</v>
          </cell>
          <cell r="D252">
            <v>195.3</v>
          </cell>
          <cell r="E252">
            <v>0</v>
          </cell>
          <cell r="F252">
            <v>19997.3</v>
          </cell>
          <cell r="H252">
            <v>0</v>
          </cell>
          <cell r="I252">
            <v>0</v>
          </cell>
          <cell r="J252">
            <v>0</v>
          </cell>
          <cell r="K252">
            <v>77800</v>
          </cell>
          <cell r="L252">
            <v>77800</v>
          </cell>
          <cell r="M252">
            <v>0</v>
          </cell>
          <cell r="N252">
            <v>0</v>
          </cell>
          <cell r="O252" t="str">
            <v>Опл. лотереи "Эколот-8"</v>
          </cell>
        </row>
        <row r="253">
          <cell r="A253">
            <v>9</v>
          </cell>
          <cell r="B253">
            <v>214</v>
          </cell>
          <cell r="C253">
            <v>7783</v>
          </cell>
          <cell r="D253">
            <v>195.3</v>
          </cell>
          <cell r="E253">
            <v>0</v>
          </cell>
          <cell r="F253">
            <v>19997.3</v>
          </cell>
          <cell r="H253">
            <v>0</v>
          </cell>
          <cell r="I253">
            <v>0</v>
          </cell>
          <cell r="J253">
            <v>0</v>
          </cell>
          <cell r="K253">
            <v>174700</v>
          </cell>
          <cell r="L253">
            <v>174700</v>
          </cell>
          <cell r="M253">
            <v>0</v>
          </cell>
          <cell r="N253">
            <v>0</v>
          </cell>
          <cell r="O253" t="str">
            <v>Опл. лотереи "Эколот-8"</v>
          </cell>
        </row>
        <row r="254">
          <cell r="A254">
            <v>9</v>
          </cell>
          <cell r="B254">
            <v>214</v>
          </cell>
          <cell r="C254">
            <v>7948</v>
          </cell>
          <cell r="D254">
            <v>195.3</v>
          </cell>
          <cell r="E254">
            <v>0</v>
          </cell>
          <cell r="F254">
            <v>19997.3</v>
          </cell>
          <cell r="H254">
            <v>0</v>
          </cell>
          <cell r="I254">
            <v>0</v>
          </cell>
          <cell r="J254">
            <v>0</v>
          </cell>
          <cell r="K254">
            <v>455500</v>
          </cell>
          <cell r="L254">
            <v>455500</v>
          </cell>
          <cell r="M254">
            <v>0</v>
          </cell>
          <cell r="N254">
            <v>0</v>
          </cell>
          <cell r="O254" t="str">
            <v>Опл. лотереи "Эколот-8"</v>
          </cell>
        </row>
        <row r="255">
          <cell r="A255">
            <v>9</v>
          </cell>
          <cell r="B255">
            <v>214</v>
          </cell>
          <cell r="C255">
            <v>8002</v>
          </cell>
          <cell r="D255">
            <v>195.3</v>
          </cell>
          <cell r="E255">
            <v>0</v>
          </cell>
          <cell r="F255">
            <v>19997.3</v>
          </cell>
          <cell r="H255">
            <v>0</v>
          </cell>
          <cell r="I255">
            <v>0</v>
          </cell>
          <cell r="J255">
            <v>0</v>
          </cell>
          <cell r="K255">
            <v>176800</v>
          </cell>
          <cell r="L255">
            <v>176800</v>
          </cell>
          <cell r="M255">
            <v>0</v>
          </cell>
          <cell r="N255">
            <v>0</v>
          </cell>
          <cell r="O255" t="str">
            <v>Опл. лотереи "Эколот-8"</v>
          </cell>
        </row>
        <row r="256">
          <cell r="A256">
            <v>9</v>
          </cell>
          <cell r="B256">
            <v>214</v>
          </cell>
          <cell r="C256">
            <v>8104</v>
          </cell>
          <cell r="D256">
            <v>195.3</v>
          </cell>
          <cell r="E256">
            <v>0</v>
          </cell>
          <cell r="F256">
            <v>19997.3</v>
          </cell>
          <cell r="H256">
            <v>0</v>
          </cell>
          <cell r="I256">
            <v>0</v>
          </cell>
          <cell r="J256">
            <v>0</v>
          </cell>
          <cell r="K256">
            <v>223300</v>
          </cell>
          <cell r="L256">
            <v>223300</v>
          </cell>
          <cell r="M256">
            <v>0</v>
          </cell>
          <cell r="N256">
            <v>0</v>
          </cell>
          <cell r="O256" t="str">
            <v>Опл. лотереи "Эколот-8"</v>
          </cell>
        </row>
        <row r="257">
          <cell r="A257">
            <v>9</v>
          </cell>
          <cell r="B257">
            <v>214</v>
          </cell>
          <cell r="C257">
            <v>8137</v>
          </cell>
          <cell r="D257">
            <v>195.3</v>
          </cell>
          <cell r="E257">
            <v>0</v>
          </cell>
          <cell r="F257">
            <v>19997.3</v>
          </cell>
          <cell r="H257">
            <v>0</v>
          </cell>
          <cell r="I257">
            <v>0</v>
          </cell>
          <cell r="J257">
            <v>0</v>
          </cell>
          <cell r="K257">
            <v>179200</v>
          </cell>
          <cell r="L257">
            <v>179200</v>
          </cell>
          <cell r="M257">
            <v>0</v>
          </cell>
          <cell r="N257">
            <v>0</v>
          </cell>
          <cell r="O257" t="str">
            <v>Опл. лотереи "Эколот-8"</v>
          </cell>
        </row>
        <row r="258">
          <cell r="A258">
            <v>9</v>
          </cell>
          <cell r="B258">
            <v>214</v>
          </cell>
          <cell r="C258">
            <v>8298</v>
          </cell>
          <cell r="D258">
            <v>195.3</v>
          </cell>
          <cell r="E258">
            <v>0</v>
          </cell>
          <cell r="F258">
            <v>19997.3</v>
          </cell>
          <cell r="H258">
            <v>0</v>
          </cell>
          <cell r="I258">
            <v>0</v>
          </cell>
          <cell r="J258">
            <v>0</v>
          </cell>
          <cell r="K258">
            <v>209400</v>
          </cell>
          <cell r="L258">
            <v>209400</v>
          </cell>
          <cell r="M258">
            <v>0</v>
          </cell>
          <cell r="N258">
            <v>0</v>
          </cell>
          <cell r="O258" t="str">
            <v>Опл. лотереи "Эколот-8"</v>
          </cell>
        </row>
        <row r="259">
          <cell r="A259">
            <v>9</v>
          </cell>
          <cell r="B259">
            <v>214</v>
          </cell>
          <cell r="C259">
            <v>3563</v>
          </cell>
          <cell r="D259">
            <v>195.31</v>
          </cell>
          <cell r="E259">
            <v>0</v>
          </cell>
          <cell r="F259">
            <v>19997.310000000001</v>
          </cell>
          <cell r="H259">
            <v>0</v>
          </cell>
          <cell r="I259">
            <v>0</v>
          </cell>
          <cell r="J259">
            <v>0</v>
          </cell>
          <cell r="K259">
            <v>451975</v>
          </cell>
          <cell r="L259">
            <v>451975</v>
          </cell>
          <cell r="M259">
            <v>0</v>
          </cell>
          <cell r="N259">
            <v>0</v>
          </cell>
          <cell r="O259" t="str">
            <v>Опл. лотереи "Эколот-9"</v>
          </cell>
        </row>
        <row r="260">
          <cell r="A260">
            <v>9</v>
          </cell>
          <cell r="B260">
            <v>214</v>
          </cell>
          <cell r="C260">
            <v>5996</v>
          </cell>
          <cell r="D260">
            <v>195.31</v>
          </cell>
          <cell r="E260">
            <v>0</v>
          </cell>
          <cell r="F260">
            <v>19997.310000000001</v>
          </cell>
          <cell r="H260">
            <v>0</v>
          </cell>
          <cell r="I260">
            <v>0</v>
          </cell>
          <cell r="J260">
            <v>0</v>
          </cell>
          <cell r="K260">
            <v>634900</v>
          </cell>
          <cell r="L260">
            <v>634900</v>
          </cell>
          <cell r="M260">
            <v>0</v>
          </cell>
          <cell r="N260">
            <v>0</v>
          </cell>
          <cell r="O260" t="str">
            <v>Опл. лотереи "Эколот-9"</v>
          </cell>
        </row>
        <row r="261">
          <cell r="A261">
            <v>9</v>
          </cell>
          <cell r="B261">
            <v>214</v>
          </cell>
          <cell r="C261">
            <v>7783</v>
          </cell>
          <cell r="D261">
            <v>195.31</v>
          </cell>
          <cell r="E261">
            <v>0</v>
          </cell>
          <cell r="F261">
            <v>19997.310000000001</v>
          </cell>
          <cell r="H261">
            <v>0</v>
          </cell>
          <cell r="I261">
            <v>0</v>
          </cell>
          <cell r="J261">
            <v>0</v>
          </cell>
          <cell r="K261">
            <v>435550</v>
          </cell>
          <cell r="L261">
            <v>435550</v>
          </cell>
          <cell r="M261">
            <v>0</v>
          </cell>
          <cell r="N261">
            <v>0</v>
          </cell>
          <cell r="O261" t="str">
            <v>Опл. лотереи "Эколот-9"</v>
          </cell>
        </row>
        <row r="262">
          <cell r="A262">
            <v>9</v>
          </cell>
          <cell r="B262">
            <v>214</v>
          </cell>
          <cell r="C262">
            <v>7845</v>
          </cell>
          <cell r="D262">
            <v>195.31</v>
          </cell>
          <cell r="E262">
            <v>0</v>
          </cell>
          <cell r="F262">
            <v>19997.310000000001</v>
          </cell>
          <cell r="H262">
            <v>0</v>
          </cell>
          <cell r="I262">
            <v>0</v>
          </cell>
          <cell r="J262">
            <v>0</v>
          </cell>
          <cell r="K262">
            <v>851475</v>
          </cell>
          <cell r="L262">
            <v>851475</v>
          </cell>
          <cell r="M262">
            <v>0</v>
          </cell>
          <cell r="N262">
            <v>0</v>
          </cell>
          <cell r="O262" t="str">
            <v>Опл. лотереи "Эколот-9"</v>
          </cell>
        </row>
        <row r="263">
          <cell r="A263">
            <v>9</v>
          </cell>
          <cell r="B263">
            <v>214</v>
          </cell>
          <cell r="C263">
            <v>7948</v>
          </cell>
          <cell r="D263">
            <v>195.31</v>
          </cell>
          <cell r="E263">
            <v>0</v>
          </cell>
          <cell r="F263">
            <v>19997.310000000001</v>
          </cell>
          <cell r="H263">
            <v>0</v>
          </cell>
          <cell r="I263">
            <v>0</v>
          </cell>
          <cell r="J263">
            <v>0</v>
          </cell>
          <cell r="K263">
            <v>934900</v>
          </cell>
          <cell r="L263">
            <v>934900</v>
          </cell>
          <cell r="M263">
            <v>0</v>
          </cell>
          <cell r="N263">
            <v>0</v>
          </cell>
          <cell r="O263" t="str">
            <v>Опл. лотереи "Эколот-9"</v>
          </cell>
        </row>
        <row r="264">
          <cell r="A264">
            <v>9</v>
          </cell>
          <cell r="B264">
            <v>214</v>
          </cell>
          <cell r="C264">
            <v>8002</v>
          </cell>
          <cell r="D264">
            <v>195.31</v>
          </cell>
          <cell r="E264">
            <v>0</v>
          </cell>
          <cell r="F264">
            <v>19997.310000000001</v>
          </cell>
          <cell r="H264">
            <v>0</v>
          </cell>
          <cell r="I264">
            <v>0</v>
          </cell>
          <cell r="J264">
            <v>0</v>
          </cell>
          <cell r="K264">
            <v>677500</v>
          </cell>
          <cell r="L264">
            <v>677500</v>
          </cell>
          <cell r="M264">
            <v>0</v>
          </cell>
          <cell r="N264">
            <v>0</v>
          </cell>
          <cell r="O264" t="str">
            <v>Опл. лотереи "Эколот-9"</v>
          </cell>
        </row>
        <row r="265">
          <cell r="A265">
            <v>9</v>
          </cell>
          <cell r="B265">
            <v>214</v>
          </cell>
          <cell r="C265">
            <v>8104</v>
          </cell>
          <cell r="D265">
            <v>195.31</v>
          </cell>
          <cell r="E265">
            <v>0</v>
          </cell>
          <cell r="F265">
            <v>19997.310000000001</v>
          </cell>
          <cell r="H265">
            <v>0</v>
          </cell>
          <cell r="I265">
            <v>0</v>
          </cell>
          <cell r="J265">
            <v>0</v>
          </cell>
          <cell r="K265">
            <v>140500</v>
          </cell>
          <cell r="L265">
            <v>140500</v>
          </cell>
          <cell r="M265">
            <v>0</v>
          </cell>
          <cell r="N265">
            <v>0</v>
          </cell>
          <cell r="O265" t="str">
            <v>Опл. лотереи "Эколот-9"</v>
          </cell>
        </row>
        <row r="266">
          <cell r="A266">
            <v>9</v>
          </cell>
          <cell r="B266">
            <v>214</v>
          </cell>
          <cell r="C266">
            <v>8137</v>
          </cell>
          <cell r="D266">
            <v>195.31</v>
          </cell>
          <cell r="E266">
            <v>0</v>
          </cell>
          <cell r="F266">
            <v>19997.310000000001</v>
          </cell>
          <cell r="H266">
            <v>0</v>
          </cell>
          <cell r="I266">
            <v>0</v>
          </cell>
          <cell r="J266">
            <v>0</v>
          </cell>
          <cell r="K266">
            <v>221850</v>
          </cell>
          <cell r="L266">
            <v>221850</v>
          </cell>
          <cell r="M266">
            <v>0</v>
          </cell>
          <cell r="N266">
            <v>0</v>
          </cell>
          <cell r="O266" t="str">
            <v>Опл. лотереи "Эколот-9"</v>
          </cell>
        </row>
        <row r="267">
          <cell r="A267">
            <v>9</v>
          </cell>
          <cell r="B267">
            <v>214</v>
          </cell>
          <cell r="C267">
            <v>8298</v>
          </cell>
          <cell r="D267">
            <v>195.31</v>
          </cell>
          <cell r="E267">
            <v>0</v>
          </cell>
          <cell r="F267">
            <v>19997.310000000001</v>
          </cell>
          <cell r="H267">
            <v>0</v>
          </cell>
          <cell r="I267">
            <v>0</v>
          </cell>
          <cell r="J267">
            <v>0</v>
          </cell>
          <cell r="K267">
            <v>362300</v>
          </cell>
          <cell r="L267">
            <v>362300</v>
          </cell>
          <cell r="M267">
            <v>0</v>
          </cell>
          <cell r="N267">
            <v>0</v>
          </cell>
          <cell r="O267" t="str">
            <v>Опл. лотереи "Эколот-9"</v>
          </cell>
        </row>
        <row r="268">
          <cell r="A268">
            <v>9</v>
          </cell>
          <cell r="B268">
            <v>214</v>
          </cell>
          <cell r="C268">
            <v>8533</v>
          </cell>
          <cell r="D268">
            <v>195.31</v>
          </cell>
          <cell r="E268">
            <v>0</v>
          </cell>
          <cell r="F268">
            <v>19997.310000000001</v>
          </cell>
          <cell r="H268">
            <v>0</v>
          </cell>
          <cell r="I268">
            <v>0</v>
          </cell>
          <cell r="J268">
            <v>0</v>
          </cell>
          <cell r="K268">
            <v>61600</v>
          </cell>
          <cell r="L268">
            <v>61600</v>
          </cell>
          <cell r="M268">
            <v>0</v>
          </cell>
          <cell r="N268">
            <v>0</v>
          </cell>
          <cell r="O268" t="str">
            <v>Опл. лотереи "Эколот-9"</v>
          </cell>
        </row>
        <row r="269">
          <cell r="A269">
            <v>9</v>
          </cell>
          <cell r="B269">
            <v>214</v>
          </cell>
          <cell r="C269">
            <v>8659</v>
          </cell>
          <cell r="D269">
            <v>195.31</v>
          </cell>
          <cell r="E269">
            <v>0</v>
          </cell>
          <cell r="F269">
            <v>19997.310000000001</v>
          </cell>
          <cell r="H269">
            <v>0</v>
          </cell>
          <cell r="I269">
            <v>0</v>
          </cell>
          <cell r="J269">
            <v>0</v>
          </cell>
          <cell r="K269">
            <v>431350</v>
          </cell>
          <cell r="L269">
            <v>431350</v>
          </cell>
          <cell r="M269">
            <v>0</v>
          </cell>
          <cell r="N269">
            <v>0</v>
          </cell>
          <cell r="O269" t="str">
            <v>Опл. лотереи "Эколот-9"</v>
          </cell>
        </row>
        <row r="270">
          <cell r="A270">
            <v>9</v>
          </cell>
          <cell r="B270">
            <v>214</v>
          </cell>
          <cell r="C270">
            <v>3563</v>
          </cell>
          <cell r="D270">
            <v>198.07</v>
          </cell>
          <cell r="E270">
            <v>9</v>
          </cell>
          <cell r="F270">
            <v>29896.07</v>
          </cell>
          <cell r="H270">
            <v>2</v>
          </cell>
          <cell r="I270">
            <v>0</v>
          </cell>
          <cell r="J270">
            <v>10650</v>
          </cell>
          <cell r="K270">
            <v>10650</v>
          </cell>
          <cell r="L270">
            <v>0</v>
          </cell>
          <cell r="M270">
            <v>0</v>
          </cell>
          <cell r="N270">
            <v>0</v>
          </cell>
          <cell r="O270" t="str">
            <v>Расчеты по местным лотереям</v>
          </cell>
        </row>
        <row r="271">
          <cell r="A271">
            <v>9</v>
          </cell>
          <cell r="B271">
            <v>214</v>
          </cell>
          <cell r="C271">
            <v>7948</v>
          </cell>
          <cell r="D271">
            <v>198.07</v>
          </cell>
          <cell r="E271">
            <v>9</v>
          </cell>
          <cell r="F271">
            <v>29896.07</v>
          </cell>
          <cell r="H271">
            <v>2</v>
          </cell>
          <cell r="I271">
            <v>0</v>
          </cell>
          <cell r="J271">
            <v>8000</v>
          </cell>
          <cell r="K271">
            <v>8000</v>
          </cell>
          <cell r="L271">
            <v>0</v>
          </cell>
          <cell r="M271">
            <v>0</v>
          </cell>
          <cell r="N271">
            <v>0</v>
          </cell>
          <cell r="O271" t="str">
            <v>Расчеты по местным лотереям</v>
          </cell>
        </row>
        <row r="272">
          <cell r="A272">
            <v>9</v>
          </cell>
          <cell r="B272">
            <v>214</v>
          </cell>
          <cell r="C272">
            <v>8104</v>
          </cell>
          <cell r="D272">
            <v>198.07</v>
          </cell>
          <cell r="E272">
            <v>9</v>
          </cell>
          <cell r="F272">
            <v>29896.07</v>
          </cell>
          <cell r="H272">
            <v>2</v>
          </cell>
          <cell r="I272">
            <v>0</v>
          </cell>
          <cell r="J272">
            <v>27100</v>
          </cell>
          <cell r="K272">
            <v>27100</v>
          </cell>
          <cell r="L272">
            <v>0</v>
          </cell>
          <cell r="M272">
            <v>0</v>
          </cell>
          <cell r="N272">
            <v>0</v>
          </cell>
          <cell r="O272" t="str">
            <v>Расчеты по местным лотереям</v>
          </cell>
        </row>
        <row r="273">
          <cell r="A273">
            <v>9</v>
          </cell>
          <cell r="B273">
            <v>214</v>
          </cell>
          <cell r="C273">
            <v>8533</v>
          </cell>
          <cell r="D273">
            <v>198.07</v>
          </cell>
          <cell r="E273">
            <v>9</v>
          </cell>
          <cell r="F273">
            <v>29896.07</v>
          </cell>
          <cell r="H273">
            <v>2</v>
          </cell>
          <cell r="I273">
            <v>0</v>
          </cell>
          <cell r="J273">
            <v>1100</v>
          </cell>
          <cell r="K273">
            <v>1100</v>
          </cell>
          <cell r="L273">
            <v>0</v>
          </cell>
          <cell r="M273">
            <v>0</v>
          </cell>
          <cell r="N273">
            <v>0</v>
          </cell>
          <cell r="O273" t="str">
            <v>Расчеты по местным лотереям</v>
          </cell>
        </row>
        <row r="274">
          <cell r="A274">
            <v>9</v>
          </cell>
          <cell r="B274">
            <v>214</v>
          </cell>
          <cell r="C274">
            <v>8659</v>
          </cell>
          <cell r="D274">
            <v>198.07</v>
          </cell>
          <cell r="E274">
            <v>9</v>
          </cell>
          <cell r="F274">
            <v>29896.07</v>
          </cell>
          <cell r="H274">
            <v>2</v>
          </cell>
          <cell r="I274">
            <v>0</v>
          </cell>
          <cell r="J274">
            <v>2000</v>
          </cell>
          <cell r="K274">
            <v>2000</v>
          </cell>
          <cell r="L274">
            <v>0</v>
          </cell>
          <cell r="M274">
            <v>0</v>
          </cell>
          <cell r="N274">
            <v>0</v>
          </cell>
          <cell r="O274" t="str">
            <v>Расчеты по местным лотереям</v>
          </cell>
        </row>
        <row r="275">
          <cell r="A275">
            <v>9</v>
          </cell>
          <cell r="B275">
            <v>214</v>
          </cell>
          <cell r="C275">
            <v>7845</v>
          </cell>
          <cell r="D275">
            <v>198.11</v>
          </cell>
          <cell r="E275">
            <v>9</v>
          </cell>
          <cell r="F275">
            <v>29896.11</v>
          </cell>
          <cell r="H275">
            <v>2</v>
          </cell>
          <cell r="I275">
            <v>0</v>
          </cell>
          <cell r="J275">
            <v>14931.44</v>
          </cell>
          <cell r="K275">
            <v>14931.44</v>
          </cell>
          <cell r="L275">
            <v>0</v>
          </cell>
          <cell r="M275">
            <v>0</v>
          </cell>
          <cell r="N275">
            <v>0</v>
          </cell>
          <cell r="O275" t="str">
            <v>"Sprint-Mexribonlik-2" lotereyasi bo`yicha xisob-kitoblar</v>
          </cell>
        </row>
        <row r="276">
          <cell r="A276">
            <v>9</v>
          </cell>
          <cell r="B276">
            <v>214</v>
          </cell>
          <cell r="C276">
            <v>8104</v>
          </cell>
          <cell r="D276">
            <v>198.11</v>
          </cell>
          <cell r="E276">
            <v>9</v>
          </cell>
          <cell r="F276">
            <v>29896.11</v>
          </cell>
          <cell r="H276">
            <v>2</v>
          </cell>
          <cell r="I276">
            <v>0</v>
          </cell>
          <cell r="J276">
            <v>273775</v>
          </cell>
          <cell r="K276">
            <v>273775</v>
          </cell>
          <cell r="L276">
            <v>0</v>
          </cell>
          <cell r="M276">
            <v>0</v>
          </cell>
          <cell r="N276">
            <v>0</v>
          </cell>
          <cell r="O276" t="str">
            <v>"Sprint-Mexribonlik-2" lotereyasi bo`yicha xisob-kitoblar</v>
          </cell>
        </row>
        <row r="277">
          <cell r="A277">
            <v>9</v>
          </cell>
          <cell r="B277">
            <v>214</v>
          </cell>
          <cell r="C277">
            <v>8137</v>
          </cell>
          <cell r="D277">
            <v>198.11</v>
          </cell>
          <cell r="E277">
            <v>9</v>
          </cell>
          <cell r="F277">
            <v>29896.11</v>
          </cell>
          <cell r="H277">
            <v>2</v>
          </cell>
          <cell r="I277">
            <v>0</v>
          </cell>
          <cell r="J277">
            <v>80432</v>
          </cell>
          <cell r="K277">
            <v>80432</v>
          </cell>
          <cell r="L277">
            <v>0</v>
          </cell>
          <cell r="M277">
            <v>0</v>
          </cell>
          <cell r="N277">
            <v>0</v>
          </cell>
          <cell r="O277" t="str">
            <v>"Sprint-Mexribonlik-2" lotereyasi bo`yicha xisob-kitoblar</v>
          </cell>
        </row>
        <row r="278">
          <cell r="A278">
            <v>9</v>
          </cell>
          <cell r="B278">
            <v>214</v>
          </cell>
          <cell r="C278">
            <v>8298</v>
          </cell>
          <cell r="D278">
            <v>198.11</v>
          </cell>
          <cell r="E278">
            <v>9</v>
          </cell>
          <cell r="F278">
            <v>29896.11</v>
          </cell>
          <cell r="H278">
            <v>2</v>
          </cell>
          <cell r="I278">
            <v>0</v>
          </cell>
          <cell r="J278">
            <v>129550</v>
          </cell>
          <cell r="K278">
            <v>0</v>
          </cell>
          <cell r="L278">
            <v>0</v>
          </cell>
          <cell r="M278">
            <v>0</v>
          </cell>
          <cell r="N278">
            <v>129550</v>
          </cell>
          <cell r="O278" t="str">
            <v>"Sprint-Mexribonlik-2" lotereyasi bo`yicha xisob-kitoblar</v>
          </cell>
        </row>
        <row r="279">
          <cell r="A279">
            <v>9</v>
          </cell>
          <cell r="B279">
            <v>214</v>
          </cell>
          <cell r="C279">
            <v>8533</v>
          </cell>
          <cell r="D279">
            <v>198.11</v>
          </cell>
          <cell r="E279">
            <v>9</v>
          </cell>
          <cell r="F279">
            <v>29896.11</v>
          </cell>
          <cell r="H279">
            <v>2</v>
          </cell>
          <cell r="I279">
            <v>0</v>
          </cell>
          <cell r="J279">
            <v>16200</v>
          </cell>
          <cell r="K279">
            <v>39325</v>
          </cell>
          <cell r="L279">
            <v>23125</v>
          </cell>
          <cell r="M279">
            <v>0</v>
          </cell>
          <cell r="N279">
            <v>0</v>
          </cell>
          <cell r="O279" t="str">
            <v>"Sprint-Mexribonlik-2" lotereyasi bo`yicha xisob-kitoblar</v>
          </cell>
        </row>
        <row r="280">
          <cell r="A280">
            <v>9</v>
          </cell>
          <cell r="B280">
            <v>214</v>
          </cell>
          <cell r="C280">
            <v>8659</v>
          </cell>
          <cell r="D280">
            <v>198.11</v>
          </cell>
          <cell r="E280">
            <v>9</v>
          </cell>
          <cell r="F280">
            <v>29896.11</v>
          </cell>
          <cell r="H280">
            <v>2</v>
          </cell>
          <cell r="I280">
            <v>0</v>
          </cell>
          <cell r="J280">
            <v>46030.25</v>
          </cell>
          <cell r="K280">
            <v>46050.12</v>
          </cell>
          <cell r="L280">
            <v>19.87</v>
          </cell>
          <cell r="M280">
            <v>0</v>
          </cell>
          <cell r="N280">
            <v>0</v>
          </cell>
          <cell r="O280" t="str">
            <v>"Sprint-Mexribonlik-2" lotereyasi bo`yicha xisob-kitoblar</v>
          </cell>
        </row>
        <row r="281">
          <cell r="A281">
            <v>9</v>
          </cell>
          <cell r="B281">
            <v>214</v>
          </cell>
          <cell r="C281">
            <v>3563</v>
          </cell>
          <cell r="D281">
            <v>198.12</v>
          </cell>
          <cell r="E281">
            <v>9</v>
          </cell>
          <cell r="F281">
            <v>29896.12</v>
          </cell>
          <cell r="H281">
            <v>2</v>
          </cell>
          <cell r="I281">
            <v>0</v>
          </cell>
          <cell r="J281">
            <v>3067.7</v>
          </cell>
          <cell r="K281">
            <v>3067.7</v>
          </cell>
          <cell r="L281">
            <v>0</v>
          </cell>
          <cell r="M281">
            <v>0</v>
          </cell>
          <cell r="N281">
            <v>0</v>
          </cell>
          <cell r="O281" t="str">
            <v>"Baxt qushi" lotereyasi bo`yicha xisob-kitoblar</v>
          </cell>
        </row>
        <row r="282">
          <cell r="A282">
            <v>9</v>
          </cell>
          <cell r="B282">
            <v>214</v>
          </cell>
          <cell r="C282">
            <v>7948</v>
          </cell>
          <cell r="D282">
            <v>198.12</v>
          </cell>
          <cell r="E282">
            <v>9</v>
          </cell>
          <cell r="F282">
            <v>29896.12</v>
          </cell>
          <cell r="H282">
            <v>2</v>
          </cell>
          <cell r="I282">
            <v>0</v>
          </cell>
          <cell r="J282">
            <v>79580</v>
          </cell>
          <cell r="K282">
            <v>79580</v>
          </cell>
          <cell r="L282">
            <v>0</v>
          </cell>
          <cell r="M282">
            <v>0</v>
          </cell>
          <cell r="N282">
            <v>0</v>
          </cell>
          <cell r="O282" t="str">
            <v>"Baxt qushi" lotereyasi bo`yicha xisob-kitoblar</v>
          </cell>
        </row>
        <row r="283">
          <cell r="A283">
            <v>9</v>
          </cell>
          <cell r="B283">
            <v>214</v>
          </cell>
          <cell r="C283">
            <v>8298</v>
          </cell>
          <cell r="D283">
            <v>198.12</v>
          </cell>
          <cell r="E283">
            <v>9</v>
          </cell>
          <cell r="F283">
            <v>29896.12</v>
          </cell>
          <cell r="H283">
            <v>2</v>
          </cell>
          <cell r="I283">
            <v>0</v>
          </cell>
          <cell r="J283">
            <v>0</v>
          </cell>
          <cell r="K283">
            <v>600</v>
          </cell>
          <cell r="L283">
            <v>600</v>
          </cell>
          <cell r="M283">
            <v>0</v>
          </cell>
          <cell r="N283">
            <v>0</v>
          </cell>
          <cell r="O283" t="str">
            <v>"Baxt qushi" lotereyasi bo`yicha xisob-kitoblar</v>
          </cell>
        </row>
        <row r="284">
          <cell r="A284">
            <v>9</v>
          </cell>
          <cell r="B284">
            <v>214</v>
          </cell>
          <cell r="C284">
            <v>8533</v>
          </cell>
          <cell r="D284">
            <v>198.12</v>
          </cell>
          <cell r="E284">
            <v>9</v>
          </cell>
          <cell r="F284">
            <v>29896.12</v>
          </cell>
          <cell r="H284">
            <v>2</v>
          </cell>
          <cell r="I284">
            <v>0</v>
          </cell>
          <cell r="J284">
            <v>20500</v>
          </cell>
          <cell r="K284">
            <v>66000</v>
          </cell>
          <cell r="L284">
            <v>45500</v>
          </cell>
          <cell r="M284">
            <v>0</v>
          </cell>
          <cell r="N284">
            <v>0</v>
          </cell>
          <cell r="O284" t="str">
            <v>"Baxt qushi" lotereyasi bo`yicha xisob-kitoblar</v>
          </cell>
        </row>
        <row r="285">
          <cell r="A285">
            <v>9</v>
          </cell>
          <cell r="B285">
            <v>214</v>
          </cell>
          <cell r="C285">
            <v>8659</v>
          </cell>
          <cell r="D285">
            <v>198.12</v>
          </cell>
          <cell r="E285">
            <v>9</v>
          </cell>
          <cell r="F285">
            <v>29896.12</v>
          </cell>
          <cell r="H285">
            <v>2</v>
          </cell>
          <cell r="I285">
            <v>0</v>
          </cell>
          <cell r="J285">
            <v>5909.12</v>
          </cell>
          <cell r="K285">
            <v>5909.12</v>
          </cell>
          <cell r="L285">
            <v>0</v>
          </cell>
          <cell r="M285">
            <v>0</v>
          </cell>
          <cell r="N285">
            <v>0</v>
          </cell>
          <cell r="O285" t="str">
            <v>"Baxt qushi" lotereyasi bo`yicha xisob-kitoblar</v>
          </cell>
        </row>
        <row r="286">
          <cell r="A286">
            <v>9</v>
          </cell>
          <cell r="B286">
            <v>214</v>
          </cell>
          <cell r="C286">
            <v>8002</v>
          </cell>
          <cell r="D286">
            <v>198.13</v>
          </cell>
          <cell r="E286">
            <v>9</v>
          </cell>
          <cell r="F286">
            <v>29896.13</v>
          </cell>
          <cell r="H286">
            <v>2</v>
          </cell>
          <cell r="I286">
            <v>0</v>
          </cell>
          <cell r="J286">
            <v>1823.5</v>
          </cell>
          <cell r="K286">
            <v>1823.5</v>
          </cell>
          <cell r="L286">
            <v>0</v>
          </cell>
          <cell r="M286">
            <v>0</v>
          </cell>
          <cell r="N286">
            <v>0</v>
          </cell>
          <cell r="O286" t="str">
            <v>"Umid" lotereyasi bo`yicha xisob-kitoblar</v>
          </cell>
        </row>
        <row r="287">
          <cell r="A287">
            <v>9</v>
          </cell>
          <cell r="B287">
            <v>214</v>
          </cell>
          <cell r="C287">
            <v>8298</v>
          </cell>
          <cell r="D287">
            <v>198.13</v>
          </cell>
          <cell r="E287">
            <v>9</v>
          </cell>
          <cell r="F287">
            <v>29896.13</v>
          </cell>
          <cell r="H287">
            <v>2</v>
          </cell>
          <cell r="I287">
            <v>0</v>
          </cell>
          <cell r="J287">
            <v>0</v>
          </cell>
          <cell r="K287">
            <v>900</v>
          </cell>
          <cell r="L287">
            <v>900</v>
          </cell>
          <cell r="M287">
            <v>0</v>
          </cell>
          <cell r="N287">
            <v>0</v>
          </cell>
          <cell r="O287" t="str">
            <v>"Umid" lotereyasi bo`yicha xisob-kitoblar</v>
          </cell>
        </row>
        <row r="288">
          <cell r="A288">
            <v>9</v>
          </cell>
          <cell r="B288">
            <v>214</v>
          </cell>
          <cell r="C288">
            <v>7845</v>
          </cell>
          <cell r="D288">
            <v>198.14</v>
          </cell>
          <cell r="E288">
            <v>9</v>
          </cell>
          <cell r="F288">
            <v>29896.14</v>
          </cell>
          <cell r="H288">
            <v>2</v>
          </cell>
          <cell r="I288">
            <v>0</v>
          </cell>
          <cell r="J288">
            <v>300</v>
          </cell>
          <cell r="K288">
            <v>300</v>
          </cell>
          <cell r="L288">
            <v>0</v>
          </cell>
          <cell r="M288">
            <v>0</v>
          </cell>
          <cell r="N288">
            <v>0</v>
          </cell>
          <cell r="O288" t="str">
            <v>"Xazina-3" lotereyasi bo`yicha xisob-kitoblar</v>
          </cell>
        </row>
        <row r="289">
          <cell r="A289">
            <v>9</v>
          </cell>
          <cell r="B289">
            <v>214</v>
          </cell>
          <cell r="C289">
            <v>8298</v>
          </cell>
          <cell r="D289">
            <v>198.14</v>
          </cell>
          <cell r="E289">
            <v>9</v>
          </cell>
          <cell r="F289">
            <v>29896.14</v>
          </cell>
          <cell r="H289">
            <v>2</v>
          </cell>
          <cell r="I289">
            <v>0</v>
          </cell>
          <cell r="J289">
            <v>0</v>
          </cell>
          <cell r="K289">
            <v>300</v>
          </cell>
          <cell r="L289">
            <v>300</v>
          </cell>
          <cell r="M289">
            <v>0</v>
          </cell>
          <cell r="N289">
            <v>0</v>
          </cell>
          <cell r="O289" t="str">
            <v>"Xazina-3" lotereyasi bo`yicha xisob-kitoblar</v>
          </cell>
        </row>
        <row r="290">
          <cell r="A290">
            <v>9</v>
          </cell>
          <cell r="B290">
            <v>214</v>
          </cell>
          <cell r="C290">
            <v>8002</v>
          </cell>
          <cell r="D290">
            <v>198.15</v>
          </cell>
          <cell r="E290">
            <v>9</v>
          </cell>
          <cell r="F290">
            <v>29896.15</v>
          </cell>
          <cell r="H290">
            <v>2</v>
          </cell>
          <cell r="I290">
            <v>0</v>
          </cell>
          <cell r="J290">
            <v>2990</v>
          </cell>
          <cell r="K290">
            <v>2990</v>
          </cell>
          <cell r="L290">
            <v>0</v>
          </cell>
          <cell r="M290">
            <v>0</v>
          </cell>
          <cell r="N290">
            <v>0</v>
          </cell>
          <cell r="O290" t="str">
            <v>"Inson manfaatlari uchun-2" lotereyasi bo`yicha xisob-kitobl</v>
          </cell>
        </row>
        <row r="291">
          <cell r="A291">
            <v>9</v>
          </cell>
          <cell r="B291">
            <v>214</v>
          </cell>
          <cell r="C291">
            <v>8104</v>
          </cell>
          <cell r="D291">
            <v>198.15</v>
          </cell>
          <cell r="E291">
            <v>9</v>
          </cell>
          <cell r="F291">
            <v>29896.15</v>
          </cell>
          <cell r="H291">
            <v>2</v>
          </cell>
          <cell r="I291">
            <v>0</v>
          </cell>
          <cell r="J291">
            <v>0</v>
          </cell>
          <cell r="K291">
            <v>190000</v>
          </cell>
          <cell r="L291">
            <v>190000</v>
          </cell>
          <cell r="M291">
            <v>0</v>
          </cell>
          <cell r="N291">
            <v>0</v>
          </cell>
          <cell r="O291" t="str">
            <v>"Inson manfaatlari uchun-2" lotereyasi bo`yicha xisob-kitobl</v>
          </cell>
        </row>
        <row r="292">
          <cell r="A292">
            <v>9</v>
          </cell>
          <cell r="B292">
            <v>214</v>
          </cell>
          <cell r="C292">
            <v>8298</v>
          </cell>
          <cell r="D292">
            <v>198.15</v>
          </cell>
          <cell r="E292">
            <v>9</v>
          </cell>
          <cell r="F292">
            <v>29896.15</v>
          </cell>
          <cell r="H292">
            <v>2</v>
          </cell>
          <cell r="I292">
            <v>0</v>
          </cell>
          <cell r="J292">
            <v>0</v>
          </cell>
          <cell r="K292">
            <v>2700</v>
          </cell>
          <cell r="L292">
            <v>2700</v>
          </cell>
          <cell r="M292">
            <v>0</v>
          </cell>
          <cell r="N292">
            <v>0</v>
          </cell>
          <cell r="O292" t="str">
            <v>"Inson manfaatlari uchun-2" lotereyasi bo`yicha xisob-kitobl</v>
          </cell>
        </row>
        <row r="293">
          <cell r="A293">
            <v>9</v>
          </cell>
          <cell r="B293">
            <v>214</v>
          </cell>
          <cell r="C293">
            <v>8104</v>
          </cell>
          <cell r="D293">
            <v>198.17</v>
          </cell>
          <cell r="E293">
            <v>9</v>
          </cell>
          <cell r="F293">
            <v>29896.17</v>
          </cell>
          <cell r="H293">
            <v>2</v>
          </cell>
          <cell r="I293">
            <v>0</v>
          </cell>
          <cell r="J293">
            <v>3300</v>
          </cell>
          <cell r="K293">
            <v>3300</v>
          </cell>
          <cell r="L293">
            <v>0</v>
          </cell>
          <cell r="M293">
            <v>0</v>
          </cell>
          <cell r="N293">
            <v>0</v>
          </cell>
          <cell r="O293" t="str">
            <v>"Oila quvonchi" lotereyasi bo`yicha xisob-kitoblar</v>
          </cell>
        </row>
        <row r="294">
          <cell r="A294">
            <v>9</v>
          </cell>
          <cell r="B294">
            <v>214</v>
          </cell>
          <cell r="C294">
            <v>8298</v>
          </cell>
          <cell r="D294">
            <v>198.17</v>
          </cell>
          <cell r="E294">
            <v>9</v>
          </cell>
          <cell r="F294">
            <v>29896.17</v>
          </cell>
          <cell r="H294">
            <v>2</v>
          </cell>
          <cell r="I294">
            <v>0</v>
          </cell>
          <cell r="J294">
            <v>0</v>
          </cell>
          <cell r="K294">
            <v>200</v>
          </cell>
          <cell r="L294">
            <v>200</v>
          </cell>
          <cell r="M294">
            <v>0</v>
          </cell>
          <cell r="N294">
            <v>0</v>
          </cell>
          <cell r="O294" t="str">
            <v>"Oila quvonchi" lotereyasi bo`yicha xisob-kitoblar</v>
          </cell>
        </row>
        <row r="295">
          <cell r="A295">
            <v>9</v>
          </cell>
          <cell r="B295">
            <v>214</v>
          </cell>
          <cell r="C295">
            <v>8002</v>
          </cell>
          <cell r="D295">
            <v>198.19</v>
          </cell>
          <cell r="E295">
            <v>9</v>
          </cell>
          <cell r="F295">
            <v>29896.19</v>
          </cell>
          <cell r="H295">
            <v>2</v>
          </cell>
          <cell r="I295">
            <v>0</v>
          </cell>
          <cell r="J295">
            <v>4650</v>
          </cell>
          <cell r="K295">
            <v>4650</v>
          </cell>
          <cell r="L295">
            <v>0</v>
          </cell>
          <cell r="M295">
            <v>0</v>
          </cell>
          <cell r="N295">
            <v>0</v>
          </cell>
          <cell r="O295" t="str">
            <v>"Maxalla" lotereyasi bo`yicha xisob-kitoblar</v>
          </cell>
        </row>
        <row r="296">
          <cell r="A296">
            <v>9</v>
          </cell>
          <cell r="B296">
            <v>214</v>
          </cell>
          <cell r="C296">
            <v>8298</v>
          </cell>
          <cell r="D296">
            <v>198.19</v>
          </cell>
          <cell r="E296">
            <v>9</v>
          </cell>
          <cell r="F296">
            <v>29896.19</v>
          </cell>
          <cell r="H296">
            <v>2</v>
          </cell>
          <cell r="I296">
            <v>0</v>
          </cell>
          <cell r="J296">
            <v>0</v>
          </cell>
          <cell r="K296">
            <v>8500</v>
          </cell>
          <cell r="L296">
            <v>8750</v>
          </cell>
          <cell r="M296">
            <v>0</v>
          </cell>
          <cell r="N296">
            <v>250</v>
          </cell>
          <cell r="O296" t="str">
            <v>"Maxalla" lotereyasi bo`yicha xisob-kitoblar</v>
          </cell>
        </row>
        <row r="297">
          <cell r="A297">
            <v>9</v>
          </cell>
          <cell r="B297">
            <v>214</v>
          </cell>
          <cell r="C297">
            <v>3563</v>
          </cell>
          <cell r="D297">
            <v>198.2</v>
          </cell>
          <cell r="E297">
            <v>9</v>
          </cell>
          <cell r="F297">
            <v>29896.2</v>
          </cell>
          <cell r="H297">
            <v>2</v>
          </cell>
          <cell r="I297">
            <v>0</v>
          </cell>
          <cell r="J297">
            <v>65239.6</v>
          </cell>
          <cell r="K297">
            <v>100535.6</v>
          </cell>
          <cell r="L297">
            <v>52440</v>
          </cell>
          <cell r="M297">
            <v>0</v>
          </cell>
          <cell r="N297">
            <v>17144</v>
          </cell>
          <cell r="O297" t="str">
            <v>"Toshkent" lotereyasi bo`yicha xisob-kitoblar</v>
          </cell>
        </row>
        <row r="298">
          <cell r="A298">
            <v>9</v>
          </cell>
          <cell r="B298">
            <v>214</v>
          </cell>
          <cell r="C298">
            <v>5996</v>
          </cell>
          <cell r="D298">
            <v>198.2</v>
          </cell>
          <cell r="E298">
            <v>9</v>
          </cell>
          <cell r="F298">
            <v>29896.2</v>
          </cell>
          <cell r="H298">
            <v>2</v>
          </cell>
          <cell r="I298">
            <v>0</v>
          </cell>
          <cell r="J298">
            <v>1260</v>
          </cell>
          <cell r="K298">
            <v>109860</v>
          </cell>
          <cell r="L298">
            <v>216000</v>
          </cell>
          <cell r="M298">
            <v>0</v>
          </cell>
          <cell r="N298">
            <v>107400</v>
          </cell>
          <cell r="O298" t="str">
            <v>"Toshkent" lotereyasi bo`yicha xisob-kitoblar</v>
          </cell>
        </row>
        <row r="299">
          <cell r="A299">
            <v>9</v>
          </cell>
          <cell r="B299">
            <v>214</v>
          </cell>
          <cell r="C299">
            <v>7783</v>
          </cell>
          <cell r="D299">
            <v>198.2</v>
          </cell>
          <cell r="E299">
            <v>9</v>
          </cell>
          <cell r="F299">
            <v>29896.2</v>
          </cell>
          <cell r="H299">
            <v>2</v>
          </cell>
          <cell r="I299">
            <v>0</v>
          </cell>
          <cell r="J299">
            <v>13071.2</v>
          </cell>
          <cell r="K299">
            <v>205435</v>
          </cell>
          <cell r="L299">
            <v>415320</v>
          </cell>
          <cell r="M299">
            <v>0</v>
          </cell>
          <cell r="N299">
            <v>222956.2</v>
          </cell>
          <cell r="O299" t="str">
            <v>"Toshkent" lotereyasi bo`yicha xisob-kitoblar</v>
          </cell>
        </row>
        <row r="300">
          <cell r="A300">
            <v>9</v>
          </cell>
          <cell r="B300">
            <v>214</v>
          </cell>
          <cell r="C300">
            <v>7845</v>
          </cell>
          <cell r="D300">
            <v>198.2</v>
          </cell>
          <cell r="E300">
            <v>9</v>
          </cell>
          <cell r="F300">
            <v>29896.2</v>
          </cell>
          <cell r="H300">
            <v>2</v>
          </cell>
          <cell r="I300">
            <v>0</v>
          </cell>
          <cell r="J300">
            <v>20</v>
          </cell>
          <cell r="K300">
            <v>12415</v>
          </cell>
          <cell r="L300">
            <v>26400</v>
          </cell>
          <cell r="M300">
            <v>0</v>
          </cell>
          <cell r="N300">
            <v>14005</v>
          </cell>
          <cell r="O300" t="str">
            <v>"Toshkent" lotereyasi bo`yicha xisob-kitoblar</v>
          </cell>
        </row>
        <row r="301">
          <cell r="A301">
            <v>9</v>
          </cell>
          <cell r="B301">
            <v>214</v>
          </cell>
          <cell r="C301">
            <v>7948</v>
          </cell>
          <cell r="D301">
            <v>198.2</v>
          </cell>
          <cell r="E301">
            <v>9</v>
          </cell>
          <cell r="F301">
            <v>29896.2</v>
          </cell>
          <cell r="H301">
            <v>2</v>
          </cell>
          <cell r="I301">
            <v>0</v>
          </cell>
          <cell r="J301">
            <v>45170</v>
          </cell>
          <cell r="K301">
            <v>254054.39999999999</v>
          </cell>
          <cell r="L301">
            <v>557700</v>
          </cell>
          <cell r="M301">
            <v>0</v>
          </cell>
          <cell r="N301">
            <v>348815.6</v>
          </cell>
          <cell r="O301" t="str">
            <v>"Toshkent" lotereyasi bo`yicha xisob-kitoblar</v>
          </cell>
        </row>
        <row r="302">
          <cell r="A302">
            <v>9</v>
          </cell>
          <cell r="B302">
            <v>214</v>
          </cell>
          <cell r="C302">
            <v>8002</v>
          </cell>
          <cell r="D302">
            <v>198.2</v>
          </cell>
          <cell r="E302">
            <v>9</v>
          </cell>
          <cell r="F302">
            <v>29896.2</v>
          </cell>
          <cell r="H302">
            <v>2</v>
          </cell>
          <cell r="I302">
            <v>0</v>
          </cell>
          <cell r="J302">
            <v>20000.8</v>
          </cell>
          <cell r="K302">
            <v>204333</v>
          </cell>
          <cell r="L302">
            <v>275640</v>
          </cell>
          <cell r="M302">
            <v>0</v>
          </cell>
          <cell r="N302">
            <v>91307.8</v>
          </cell>
          <cell r="O302" t="str">
            <v>"Toshkent" lotereyasi bo`yicha xisob-kitoblar</v>
          </cell>
        </row>
        <row r="303">
          <cell r="A303">
            <v>9</v>
          </cell>
          <cell r="B303">
            <v>214</v>
          </cell>
          <cell r="C303">
            <v>8104</v>
          </cell>
          <cell r="D303">
            <v>198.2</v>
          </cell>
          <cell r="E303">
            <v>9</v>
          </cell>
          <cell r="F303">
            <v>29896.2</v>
          </cell>
          <cell r="H303">
            <v>2</v>
          </cell>
          <cell r="I303">
            <v>0</v>
          </cell>
          <cell r="J303">
            <v>4800</v>
          </cell>
          <cell r="K303">
            <v>109380</v>
          </cell>
          <cell r="L303">
            <v>191460</v>
          </cell>
          <cell r="M303">
            <v>0</v>
          </cell>
          <cell r="N303">
            <v>86880</v>
          </cell>
          <cell r="O303" t="str">
            <v>"Toshkent" lotereyasi bo`yicha xisob-kitoblar</v>
          </cell>
        </row>
        <row r="304">
          <cell r="A304">
            <v>9</v>
          </cell>
          <cell r="B304">
            <v>214</v>
          </cell>
          <cell r="C304">
            <v>8137</v>
          </cell>
          <cell r="D304">
            <v>198.2</v>
          </cell>
          <cell r="E304">
            <v>9</v>
          </cell>
          <cell r="F304">
            <v>29896.2</v>
          </cell>
          <cell r="H304">
            <v>2</v>
          </cell>
          <cell r="I304">
            <v>0</v>
          </cell>
          <cell r="J304">
            <v>4189.83</v>
          </cell>
          <cell r="K304">
            <v>88713</v>
          </cell>
          <cell r="L304">
            <v>205860</v>
          </cell>
          <cell r="M304">
            <v>0</v>
          </cell>
          <cell r="N304">
            <v>121336.83</v>
          </cell>
          <cell r="O304" t="str">
            <v>Расчеты по лотерее "Тошкент"</v>
          </cell>
        </row>
        <row r="305">
          <cell r="A305">
            <v>9</v>
          </cell>
          <cell r="B305">
            <v>214</v>
          </cell>
          <cell r="C305">
            <v>8298</v>
          </cell>
          <cell r="D305">
            <v>198.2</v>
          </cell>
          <cell r="E305">
            <v>9</v>
          </cell>
          <cell r="F305">
            <v>29896.2</v>
          </cell>
          <cell r="H305">
            <v>2</v>
          </cell>
          <cell r="I305">
            <v>0</v>
          </cell>
          <cell r="J305">
            <v>14396.4</v>
          </cell>
          <cell r="K305">
            <v>0</v>
          </cell>
          <cell r="L305">
            <v>0</v>
          </cell>
          <cell r="M305">
            <v>0</v>
          </cell>
          <cell r="N305">
            <v>14396.4</v>
          </cell>
          <cell r="O305" t="str">
            <v>"Toshkent" lotereyasi bo`yicha xisob-kitoblar</v>
          </cell>
        </row>
        <row r="306">
          <cell r="A306">
            <v>9</v>
          </cell>
          <cell r="B306">
            <v>214</v>
          </cell>
          <cell r="C306">
            <v>8533</v>
          </cell>
          <cell r="D306">
            <v>198.2</v>
          </cell>
          <cell r="E306">
            <v>9</v>
          </cell>
          <cell r="F306">
            <v>29896.2</v>
          </cell>
          <cell r="H306">
            <v>2</v>
          </cell>
          <cell r="I306">
            <v>0</v>
          </cell>
          <cell r="J306">
            <v>9058.7999999999993</v>
          </cell>
          <cell r="K306">
            <v>16838.8</v>
          </cell>
          <cell r="L306">
            <v>7780</v>
          </cell>
          <cell r="M306">
            <v>0</v>
          </cell>
          <cell r="N306">
            <v>0</v>
          </cell>
          <cell r="O306" t="str">
            <v>"Toshkent" lotereyasi bo`yicha xisob-kitoblar</v>
          </cell>
        </row>
        <row r="307">
          <cell r="A307">
            <v>9</v>
          </cell>
          <cell r="B307">
            <v>214</v>
          </cell>
          <cell r="C307">
            <v>8659</v>
          </cell>
          <cell r="D307">
            <v>198.2</v>
          </cell>
          <cell r="E307">
            <v>9</v>
          </cell>
          <cell r="F307">
            <v>29896.2</v>
          </cell>
          <cell r="H307">
            <v>2</v>
          </cell>
          <cell r="I307">
            <v>0</v>
          </cell>
          <cell r="J307">
            <v>2540</v>
          </cell>
          <cell r="K307">
            <v>17995</v>
          </cell>
          <cell r="L307">
            <v>42420</v>
          </cell>
          <cell r="M307">
            <v>0</v>
          </cell>
          <cell r="N307">
            <v>26965</v>
          </cell>
          <cell r="O307" t="str">
            <v>"Toshkent" lotereyasi bo`yicha xisob-kitoblar</v>
          </cell>
        </row>
        <row r="308">
          <cell r="A308">
            <v>9</v>
          </cell>
          <cell r="B308">
            <v>214</v>
          </cell>
          <cell r="C308">
            <v>8002</v>
          </cell>
          <cell r="D308">
            <v>198.21</v>
          </cell>
          <cell r="E308">
            <v>9</v>
          </cell>
          <cell r="F308">
            <v>29896.21</v>
          </cell>
          <cell r="H308">
            <v>2</v>
          </cell>
          <cell r="I308">
            <v>0</v>
          </cell>
          <cell r="J308">
            <v>1262</v>
          </cell>
          <cell r="K308">
            <v>1262</v>
          </cell>
          <cell r="L308">
            <v>0</v>
          </cell>
          <cell r="M308">
            <v>0</v>
          </cell>
          <cell r="N308">
            <v>0</v>
          </cell>
          <cell r="O308" t="str">
            <v>"Ekolot-3" lotereyasi bo`yicha xisob-kitoblar</v>
          </cell>
        </row>
        <row r="309">
          <cell r="A309">
            <v>9</v>
          </cell>
          <cell r="B309">
            <v>214</v>
          </cell>
          <cell r="C309">
            <v>8104</v>
          </cell>
          <cell r="D309">
            <v>198.21</v>
          </cell>
          <cell r="E309">
            <v>9</v>
          </cell>
          <cell r="F309">
            <v>29896.21</v>
          </cell>
          <cell r="H309">
            <v>2</v>
          </cell>
          <cell r="I309">
            <v>0</v>
          </cell>
          <cell r="J309">
            <v>25600</v>
          </cell>
          <cell r="K309">
            <v>25600</v>
          </cell>
          <cell r="L309">
            <v>0</v>
          </cell>
          <cell r="M309">
            <v>0</v>
          </cell>
          <cell r="N309">
            <v>0</v>
          </cell>
          <cell r="O309" t="str">
            <v>"Ekolot-3" lotereyasi bo`yicha xisob-kitoblar</v>
          </cell>
        </row>
        <row r="310">
          <cell r="A310">
            <v>9</v>
          </cell>
          <cell r="B310">
            <v>214</v>
          </cell>
          <cell r="C310">
            <v>3563</v>
          </cell>
          <cell r="D310">
            <v>198.22</v>
          </cell>
          <cell r="E310">
            <v>9</v>
          </cell>
          <cell r="F310">
            <v>29896.22</v>
          </cell>
          <cell r="H310">
            <v>2</v>
          </cell>
          <cell r="I310">
            <v>0</v>
          </cell>
          <cell r="J310">
            <v>705</v>
          </cell>
          <cell r="K310">
            <v>1555</v>
          </cell>
          <cell r="L310">
            <v>850</v>
          </cell>
          <cell r="M310">
            <v>0</v>
          </cell>
          <cell r="N310">
            <v>0</v>
          </cell>
          <cell r="O310" t="str">
            <v>"Ekolot-4" lotereyasi bo`yicha xisob-kitoblar</v>
          </cell>
        </row>
        <row r="311">
          <cell r="A311">
            <v>9</v>
          </cell>
          <cell r="B311">
            <v>214</v>
          </cell>
          <cell r="C311">
            <v>7783</v>
          </cell>
          <cell r="D311">
            <v>198.22</v>
          </cell>
          <cell r="E311">
            <v>9</v>
          </cell>
          <cell r="F311">
            <v>29896.22</v>
          </cell>
          <cell r="H311">
            <v>2</v>
          </cell>
          <cell r="I311">
            <v>0</v>
          </cell>
          <cell r="J311">
            <v>3948</v>
          </cell>
          <cell r="K311">
            <v>0</v>
          </cell>
          <cell r="L311">
            <v>0</v>
          </cell>
          <cell r="M311">
            <v>0</v>
          </cell>
          <cell r="N311">
            <v>3948</v>
          </cell>
          <cell r="O311" t="str">
            <v>"Ekolot-4" lotereyasi bo`yicha xisob-kitoblar</v>
          </cell>
        </row>
        <row r="312">
          <cell r="A312">
            <v>9</v>
          </cell>
          <cell r="B312">
            <v>214</v>
          </cell>
          <cell r="C312">
            <v>7845</v>
          </cell>
          <cell r="D312">
            <v>198.22</v>
          </cell>
          <cell r="E312">
            <v>9</v>
          </cell>
          <cell r="F312">
            <v>29896.22</v>
          </cell>
          <cell r="H312">
            <v>2</v>
          </cell>
          <cell r="I312">
            <v>0</v>
          </cell>
          <cell r="J312">
            <v>3300</v>
          </cell>
          <cell r="K312">
            <v>111500</v>
          </cell>
          <cell r="L312">
            <v>108200</v>
          </cell>
          <cell r="M312">
            <v>0</v>
          </cell>
          <cell r="N312">
            <v>0</v>
          </cell>
          <cell r="O312" t="str">
            <v>"Ekolot-4" lotereyasi bo`yicha xisob-kitoblar</v>
          </cell>
        </row>
        <row r="313">
          <cell r="A313">
            <v>9</v>
          </cell>
          <cell r="B313">
            <v>214</v>
          </cell>
          <cell r="C313">
            <v>7948</v>
          </cell>
          <cell r="D313">
            <v>198.22</v>
          </cell>
          <cell r="E313">
            <v>9</v>
          </cell>
          <cell r="F313">
            <v>29896.22</v>
          </cell>
          <cell r="H313">
            <v>2</v>
          </cell>
          <cell r="I313">
            <v>0</v>
          </cell>
          <cell r="J313">
            <v>47125</v>
          </cell>
          <cell r="K313">
            <v>501</v>
          </cell>
          <cell r="L313">
            <v>0</v>
          </cell>
          <cell r="M313">
            <v>0</v>
          </cell>
          <cell r="N313">
            <v>46624</v>
          </cell>
          <cell r="O313" t="str">
            <v>"Ekolot-4" lotereyasi bo`yicha xisob-kitoblar</v>
          </cell>
        </row>
        <row r="314">
          <cell r="A314">
            <v>9</v>
          </cell>
          <cell r="B314">
            <v>214</v>
          </cell>
          <cell r="C314">
            <v>8002</v>
          </cell>
          <cell r="D314">
            <v>198.22</v>
          </cell>
          <cell r="E314">
            <v>9</v>
          </cell>
          <cell r="F314">
            <v>29896.22</v>
          </cell>
          <cell r="H314">
            <v>2</v>
          </cell>
          <cell r="I314">
            <v>0</v>
          </cell>
          <cell r="J314">
            <v>750</v>
          </cell>
          <cell r="K314">
            <v>750</v>
          </cell>
          <cell r="L314">
            <v>0</v>
          </cell>
          <cell r="M314">
            <v>0</v>
          </cell>
          <cell r="N314">
            <v>0</v>
          </cell>
          <cell r="O314" t="str">
            <v>"Ekolot-4" lotereyasi bo`yicha xisob-kitoblar</v>
          </cell>
        </row>
        <row r="315">
          <cell r="A315">
            <v>9</v>
          </cell>
          <cell r="B315">
            <v>214</v>
          </cell>
          <cell r="C315">
            <v>8104</v>
          </cell>
          <cell r="D315">
            <v>198.22</v>
          </cell>
          <cell r="E315">
            <v>9</v>
          </cell>
          <cell r="F315">
            <v>29896.22</v>
          </cell>
          <cell r="H315">
            <v>2</v>
          </cell>
          <cell r="I315">
            <v>0</v>
          </cell>
          <cell r="J315">
            <v>100</v>
          </cell>
          <cell r="K315">
            <v>100</v>
          </cell>
          <cell r="L315">
            <v>0</v>
          </cell>
          <cell r="M315">
            <v>0</v>
          </cell>
          <cell r="N315">
            <v>0</v>
          </cell>
          <cell r="O315" t="str">
            <v>"Ekolot-4" lotereyasi bo`yicha xisob-kitoblar</v>
          </cell>
        </row>
        <row r="316">
          <cell r="A316">
            <v>9</v>
          </cell>
          <cell r="B316">
            <v>214</v>
          </cell>
          <cell r="C316">
            <v>8137</v>
          </cell>
          <cell r="D316">
            <v>198.22</v>
          </cell>
          <cell r="E316">
            <v>9</v>
          </cell>
          <cell r="F316">
            <v>29896.22</v>
          </cell>
          <cell r="H316">
            <v>2</v>
          </cell>
          <cell r="I316">
            <v>0</v>
          </cell>
          <cell r="J316">
            <v>1439</v>
          </cell>
          <cell r="K316">
            <v>1439</v>
          </cell>
          <cell r="L316">
            <v>0</v>
          </cell>
          <cell r="M316">
            <v>0</v>
          </cell>
          <cell r="N316">
            <v>0</v>
          </cell>
          <cell r="O316" t="str">
            <v>"Ekolot-4" lotereyasi bo`yicha xisob-kitoblar</v>
          </cell>
        </row>
        <row r="317">
          <cell r="A317">
            <v>9</v>
          </cell>
          <cell r="B317">
            <v>214</v>
          </cell>
          <cell r="C317">
            <v>8298</v>
          </cell>
          <cell r="D317">
            <v>198.22</v>
          </cell>
          <cell r="E317">
            <v>9</v>
          </cell>
          <cell r="F317">
            <v>29896.22</v>
          </cell>
          <cell r="H317">
            <v>2</v>
          </cell>
          <cell r="I317">
            <v>0</v>
          </cell>
          <cell r="J317">
            <v>9400</v>
          </cell>
          <cell r="K317">
            <v>6750</v>
          </cell>
          <cell r="L317">
            <v>0</v>
          </cell>
          <cell r="M317">
            <v>0</v>
          </cell>
          <cell r="N317">
            <v>2650</v>
          </cell>
          <cell r="O317" t="str">
            <v>"Ekolot-4" lotereyasi bo`yicha xisob-kitoblar</v>
          </cell>
        </row>
        <row r="318">
          <cell r="A318">
            <v>9</v>
          </cell>
          <cell r="B318">
            <v>214</v>
          </cell>
          <cell r="C318">
            <v>8659</v>
          </cell>
          <cell r="D318">
            <v>198.22</v>
          </cell>
          <cell r="E318">
            <v>9</v>
          </cell>
          <cell r="F318">
            <v>29896.22</v>
          </cell>
          <cell r="H318">
            <v>2</v>
          </cell>
          <cell r="I318">
            <v>0</v>
          </cell>
          <cell r="J318">
            <v>800</v>
          </cell>
          <cell r="K318">
            <v>21000</v>
          </cell>
          <cell r="L318">
            <v>50400</v>
          </cell>
          <cell r="M318">
            <v>0</v>
          </cell>
          <cell r="N318">
            <v>30200</v>
          </cell>
          <cell r="O318" t="str">
            <v>"Ekolot-4" lotereyasi bo`yicha xisob-kitoblar</v>
          </cell>
        </row>
        <row r="319">
          <cell r="A319">
            <v>9</v>
          </cell>
          <cell r="B319">
            <v>214</v>
          </cell>
          <cell r="C319">
            <v>3563</v>
          </cell>
          <cell r="D319">
            <v>198.23</v>
          </cell>
          <cell r="E319">
            <v>9</v>
          </cell>
          <cell r="F319">
            <v>29896.23</v>
          </cell>
          <cell r="H319">
            <v>2</v>
          </cell>
          <cell r="I319">
            <v>0</v>
          </cell>
          <cell r="J319">
            <v>28576</v>
          </cell>
          <cell r="K319">
            <v>76876</v>
          </cell>
          <cell r="L319">
            <v>48300</v>
          </cell>
          <cell r="M319">
            <v>0</v>
          </cell>
          <cell r="N319">
            <v>0</v>
          </cell>
          <cell r="O319" t="str">
            <v>"Ulug`bek yulduzlari" lotereyasi bo`yicha xisob-kitoblar</v>
          </cell>
        </row>
        <row r="320">
          <cell r="A320">
            <v>9</v>
          </cell>
          <cell r="B320">
            <v>214</v>
          </cell>
          <cell r="C320">
            <v>5996</v>
          </cell>
          <cell r="D320">
            <v>198.23</v>
          </cell>
          <cell r="E320">
            <v>9</v>
          </cell>
          <cell r="F320">
            <v>29896.23</v>
          </cell>
          <cell r="H320">
            <v>2</v>
          </cell>
          <cell r="I320">
            <v>0</v>
          </cell>
          <cell r="J320">
            <v>10100</v>
          </cell>
          <cell r="K320">
            <v>60400</v>
          </cell>
          <cell r="L320">
            <v>50300</v>
          </cell>
          <cell r="M320">
            <v>0</v>
          </cell>
          <cell r="N320">
            <v>0</v>
          </cell>
          <cell r="O320" t="str">
            <v>"Ulug`bek yulduzlari" lotereyasi bo`yicha xisob-kitoblar</v>
          </cell>
        </row>
        <row r="321">
          <cell r="A321">
            <v>9</v>
          </cell>
          <cell r="B321">
            <v>214</v>
          </cell>
          <cell r="C321">
            <v>7783</v>
          </cell>
          <cell r="D321">
            <v>198.23</v>
          </cell>
          <cell r="E321">
            <v>9</v>
          </cell>
          <cell r="F321">
            <v>29896.23</v>
          </cell>
          <cell r="H321">
            <v>2</v>
          </cell>
          <cell r="I321">
            <v>0</v>
          </cell>
          <cell r="J321">
            <v>27824</v>
          </cell>
          <cell r="K321">
            <v>54650</v>
          </cell>
          <cell r="L321">
            <v>27950</v>
          </cell>
          <cell r="M321">
            <v>0</v>
          </cell>
          <cell r="N321">
            <v>1124</v>
          </cell>
          <cell r="O321" t="str">
            <v>"Ulug`bek yulduzlari" lotereyasi bo`yicha xisob-kitoblar</v>
          </cell>
        </row>
        <row r="322">
          <cell r="A322">
            <v>9</v>
          </cell>
          <cell r="B322">
            <v>214</v>
          </cell>
          <cell r="C322">
            <v>7845</v>
          </cell>
          <cell r="D322">
            <v>198.23</v>
          </cell>
          <cell r="E322">
            <v>9</v>
          </cell>
          <cell r="F322">
            <v>29896.23</v>
          </cell>
          <cell r="H322">
            <v>2</v>
          </cell>
          <cell r="I322">
            <v>0</v>
          </cell>
          <cell r="J322">
            <v>119450</v>
          </cell>
          <cell r="K322">
            <v>206403</v>
          </cell>
          <cell r="L322">
            <v>135000</v>
          </cell>
          <cell r="M322">
            <v>0</v>
          </cell>
          <cell r="N322">
            <v>48047</v>
          </cell>
          <cell r="O322" t="str">
            <v>"Ulug`bek yulduzlari" lotereyasi bo`yicha xisob-kitoblar</v>
          </cell>
        </row>
        <row r="323">
          <cell r="A323">
            <v>9</v>
          </cell>
          <cell r="B323">
            <v>214</v>
          </cell>
          <cell r="C323">
            <v>7948</v>
          </cell>
          <cell r="D323">
            <v>198.23</v>
          </cell>
          <cell r="E323">
            <v>9</v>
          </cell>
          <cell r="F323">
            <v>29896.23</v>
          </cell>
          <cell r="H323">
            <v>2</v>
          </cell>
          <cell r="I323">
            <v>0</v>
          </cell>
          <cell r="J323">
            <v>85548</v>
          </cell>
          <cell r="K323">
            <v>56560.45</v>
          </cell>
          <cell r="L323">
            <v>127100</v>
          </cell>
          <cell r="M323">
            <v>0</v>
          </cell>
          <cell r="N323">
            <v>156087.54999999999</v>
          </cell>
          <cell r="O323" t="str">
            <v>"Ulug`bek yulduzlari" lotereyasi bo`yicha xisob-kitoblar</v>
          </cell>
        </row>
        <row r="324">
          <cell r="A324">
            <v>9</v>
          </cell>
          <cell r="B324">
            <v>214</v>
          </cell>
          <cell r="C324">
            <v>8002</v>
          </cell>
          <cell r="D324">
            <v>198.23</v>
          </cell>
          <cell r="E324">
            <v>9</v>
          </cell>
          <cell r="F324">
            <v>29896.23</v>
          </cell>
          <cell r="H324">
            <v>2</v>
          </cell>
          <cell r="I324">
            <v>0</v>
          </cell>
          <cell r="J324">
            <v>223999</v>
          </cell>
          <cell r="K324">
            <v>183748</v>
          </cell>
          <cell r="L324">
            <v>40850</v>
          </cell>
          <cell r="M324">
            <v>0</v>
          </cell>
          <cell r="N324">
            <v>81101</v>
          </cell>
          <cell r="O324" t="str">
            <v>"Ulug`bek yulduzlari" lotereyasi bo`yicha xisob-kitoblar</v>
          </cell>
        </row>
        <row r="325">
          <cell r="A325">
            <v>9</v>
          </cell>
          <cell r="B325">
            <v>214</v>
          </cell>
          <cell r="C325">
            <v>8104</v>
          </cell>
          <cell r="D325">
            <v>198.23</v>
          </cell>
          <cell r="E325">
            <v>9</v>
          </cell>
          <cell r="F325">
            <v>29896.23</v>
          </cell>
          <cell r="H325">
            <v>2</v>
          </cell>
          <cell r="I325">
            <v>0</v>
          </cell>
          <cell r="J325">
            <v>163654</v>
          </cell>
          <cell r="K325">
            <v>57000</v>
          </cell>
          <cell r="L325">
            <v>3950</v>
          </cell>
          <cell r="M325">
            <v>0</v>
          </cell>
          <cell r="N325">
            <v>110604</v>
          </cell>
          <cell r="O325" t="str">
            <v>"Ulug`bek yulduzlari" lotereyasi bo`yicha xisob-kitoblar</v>
          </cell>
        </row>
        <row r="326">
          <cell r="A326">
            <v>9</v>
          </cell>
          <cell r="B326">
            <v>214</v>
          </cell>
          <cell r="C326">
            <v>8137</v>
          </cell>
          <cell r="D326">
            <v>198.23</v>
          </cell>
          <cell r="E326">
            <v>9</v>
          </cell>
          <cell r="F326">
            <v>29896.23</v>
          </cell>
          <cell r="H326">
            <v>2</v>
          </cell>
          <cell r="I326">
            <v>0</v>
          </cell>
          <cell r="J326">
            <v>3431</v>
          </cell>
          <cell r="K326">
            <v>13081</v>
          </cell>
          <cell r="L326">
            <v>9650</v>
          </cell>
          <cell r="M326">
            <v>0</v>
          </cell>
          <cell r="N326">
            <v>0</v>
          </cell>
          <cell r="O326" t="str">
            <v>"Ulug`bek yulduzlari" lotereyasi bo`yicha xisob-kitoblar</v>
          </cell>
        </row>
        <row r="327">
          <cell r="A327">
            <v>9</v>
          </cell>
          <cell r="B327">
            <v>214</v>
          </cell>
          <cell r="C327">
            <v>8298</v>
          </cell>
          <cell r="D327">
            <v>198.23</v>
          </cell>
          <cell r="E327">
            <v>9</v>
          </cell>
          <cell r="F327">
            <v>29896.23</v>
          </cell>
          <cell r="H327">
            <v>2</v>
          </cell>
          <cell r="I327">
            <v>0</v>
          </cell>
          <cell r="J327">
            <v>44321</v>
          </cell>
          <cell r="K327">
            <v>64775</v>
          </cell>
          <cell r="L327">
            <v>56300</v>
          </cell>
          <cell r="M327">
            <v>0</v>
          </cell>
          <cell r="N327">
            <v>35846</v>
          </cell>
          <cell r="O327" t="str">
            <v>"Ulug`bek yulduzlari" lotereyasi bo`yicha xisob-kitoblar</v>
          </cell>
        </row>
        <row r="328">
          <cell r="A328">
            <v>9</v>
          </cell>
          <cell r="B328">
            <v>214</v>
          </cell>
          <cell r="C328">
            <v>8533</v>
          </cell>
          <cell r="D328">
            <v>198.23</v>
          </cell>
          <cell r="E328">
            <v>9</v>
          </cell>
          <cell r="F328">
            <v>29896.23</v>
          </cell>
          <cell r="H328">
            <v>2</v>
          </cell>
          <cell r="I328">
            <v>0</v>
          </cell>
          <cell r="J328">
            <v>8760</v>
          </cell>
          <cell r="K328">
            <v>17710</v>
          </cell>
          <cell r="L328">
            <v>8950</v>
          </cell>
          <cell r="M328">
            <v>0</v>
          </cell>
          <cell r="N328">
            <v>0</v>
          </cell>
          <cell r="O328" t="str">
            <v>"Ulug`bek yulduzlari" lotereyasi bo`yicha xisob-kitoblar</v>
          </cell>
        </row>
        <row r="329">
          <cell r="A329">
            <v>9</v>
          </cell>
          <cell r="B329">
            <v>214</v>
          </cell>
          <cell r="C329">
            <v>8659</v>
          </cell>
          <cell r="D329">
            <v>198.23</v>
          </cell>
          <cell r="E329">
            <v>9</v>
          </cell>
          <cell r="F329">
            <v>29896.23</v>
          </cell>
          <cell r="H329">
            <v>2</v>
          </cell>
          <cell r="I329">
            <v>0</v>
          </cell>
          <cell r="J329">
            <v>2050</v>
          </cell>
          <cell r="K329">
            <v>14650</v>
          </cell>
          <cell r="L329">
            <v>12600</v>
          </cell>
          <cell r="M329">
            <v>0</v>
          </cell>
          <cell r="N329">
            <v>0</v>
          </cell>
          <cell r="O329" t="str">
            <v>"Ulug`bek yulduzlari" lotereyasi bo`yicha xisob-kitoblar</v>
          </cell>
        </row>
        <row r="330">
          <cell r="A330">
            <v>9</v>
          </cell>
          <cell r="B330">
            <v>214</v>
          </cell>
          <cell r="C330">
            <v>3563</v>
          </cell>
          <cell r="D330">
            <v>198.24</v>
          </cell>
          <cell r="E330">
            <v>9</v>
          </cell>
          <cell r="F330">
            <v>29896.240000000002</v>
          </cell>
          <cell r="H330">
            <v>2</v>
          </cell>
          <cell r="I330">
            <v>0</v>
          </cell>
          <cell r="J330">
            <v>456625.62</v>
          </cell>
          <cell r="K330">
            <v>6850825.6200000001</v>
          </cell>
          <cell r="L330">
            <v>6394200</v>
          </cell>
          <cell r="M330">
            <v>0</v>
          </cell>
          <cell r="N330">
            <v>0</v>
          </cell>
          <cell r="O330" t="str">
            <v>"Omadli inson" lotereyasi bo`yicha xisob-kitoblar</v>
          </cell>
        </row>
        <row r="331">
          <cell r="A331">
            <v>9</v>
          </cell>
          <cell r="B331">
            <v>214</v>
          </cell>
          <cell r="C331">
            <v>5996</v>
          </cell>
          <cell r="D331">
            <v>198.24</v>
          </cell>
          <cell r="E331">
            <v>9</v>
          </cell>
          <cell r="F331">
            <v>29896.240000000002</v>
          </cell>
          <cell r="H331">
            <v>2</v>
          </cell>
          <cell r="I331">
            <v>0</v>
          </cell>
          <cell r="J331">
            <v>212440</v>
          </cell>
          <cell r="K331">
            <v>4935905</v>
          </cell>
          <cell r="L331">
            <v>5247500</v>
          </cell>
          <cell r="M331">
            <v>0</v>
          </cell>
          <cell r="N331">
            <v>524035</v>
          </cell>
          <cell r="O331" t="str">
            <v>"Omadli inson" lotereyasi bo`yicha xisob-kitoblar</v>
          </cell>
        </row>
        <row r="332">
          <cell r="A332">
            <v>9</v>
          </cell>
          <cell r="B332">
            <v>214</v>
          </cell>
          <cell r="C332">
            <v>7783</v>
          </cell>
          <cell r="D332">
            <v>198.24</v>
          </cell>
          <cell r="E332">
            <v>9</v>
          </cell>
          <cell r="F332">
            <v>29896.240000000002</v>
          </cell>
          <cell r="H332">
            <v>2</v>
          </cell>
          <cell r="I332">
            <v>0</v>
          </cell>
          <cell r="J332">
            <v>198316.1</v>
          </cell>
          <cell r="K332">
            <v>3533625</v>
          </cell>
          <cell r="L332">
            <v>4471200</v>
          </cell>
          <cell r="M332">
            <v>0</v>
          </cell>
          <cell r="N332">
            <v>1135891.1000000001</v>
          </cell>
          <cell r="O332" t="str">
            <v>"Omadli inson" lotereyasi bo`yicha xisob-kitoblar</v>
          </cell>
        </row>
        <row r="333">
          <cell r="A333">
            <v>9</v>
          </cell>
          <cell r="B333">
            <v>214</v>
          </cell>
          <cell r="C333">
            <v>7845</v>
          </cell>
          <cell r="D333">
            <v>198.24</v>
          </cell>
          <cell r="E333">
            <v>9</v>
          </cell>
          <cell r="F333">
            <v>29896.240000000002</v>
          </cell>
          <cell r="H333">
            <v>2</v>
          </cell>
          <cell r="I333">
            <v>0</v>
          </cell>
          <cell r="J333">
            <v>269295</v>
          </cell>
          <cell r="K333">
            <v>6956421.9500000002</v>
          </cell>
          <cell r="L333">
            <v>6927300</v>
          </cell>
          <cell r="M333">
            <v>0</v>
          </cell>
          <cell r="N333">
            <v>240173.05</v>
          </cell>
          <cell r="O333" t="str">
            <v>"Omadli inson" lotereyasi bo`yicha xisob-kitoblar</v>
          </cell>
        </row>
        <row r="334">
          <cell r="A334">
            <v>9</v>
          </cell>
          <cell r="B334">
            <v>214</v>
          </cell>
          <cell r="C334">
            <v>7948</v>
          </cell>
          <cell r="D334">
            <v>198.24</v>
          </cell>
          <cell r="E334">
            <v>9</v>
          </cell>
          <cell r="F334">
            <v>29896.240000000002</v>
          </cell>
          <cell r="H334">
            <v>2</v>
          </cell>
          <cell r="I334">
            <v>0</v>
          </cell>
          <cell r="J334">
            <v>342370</v>
          </cell>
          <cell r="K334">
            <v>4930840.95</v>
          </cell>
          <cell r="L334">
            <v>6439600</v>
          </cell>
          <cell r="M334">
            <v>0</v>
          </cell>
          <cell r="N334">
            <v>1851129.05</v>
          </cell>
          <cell r="O334" t="str">
            <v>"Omadli inson" lotereyasi bo`yicha xisob-kitoblar</v>
          </cell>
        </row>
        <row r="335">
          <cell r="A335">
            <v>9</v>
          </cell>
          <cell r="B335">
            <v>214</v>
          </cell>
          <cell r="C335">
            <v>8002</v>
          </cell>
          <cell r="D335">
            <v>198.24</v>
          </cell>
          <cell r="E335">
            <v>9</v>
          </cell>
          <cell r="F335">
            <v>29896.240000000002</v>
          </cell>
          <cell r="H335">
            <v>2</v>
          </cell>
          <cell r="I335">
            <v>0</v>
          </cell>
          <cell r="J335">
            <v>59953.05</v>
          </cell>
          <cell r="K335">
            <v>5494906.9500000002</v>
          </cell>
          <cell r="L335">
            <v>5500000</v>
          </cell>
          <cell r="M335">
            <v>0</v>
          </cell>
          <cell r="N335">
            <v>65046.1</v>
          </cell>
          <cell r="O335" t="str">
            <v>"Omadli inson" lotereyasi bo`yicha xisob-kitoblar</v>
          </cell>
        </row>
        <row r="336">
          <cell r="A336">
            <v>9</v>
          </cell>
          <cell r="B336">
            <v>214</v>
          </cell>
          <cell r="C336">
            <v>8104</v>
          </cell>
          <cell r="D336">
            <v>198.24</v>
          </cell>
          <cell r="E336">
            <v>9</v>
          </cell>
          <cell r="F336">
            <v>29896.240000000002</v>
          </cell>
          <cell r="H336">
            <v>2</v>
          </cell>
          <cell r="I336">
            <v>0</v>
          </cell>
          <cell r="J336">
            <v>391210</v>
          </cell>
          <cell r="K336">
            <v>5087500</v>
          </cell>
          <cell r="L336">
            <v>6806500</v>
          </cell>
          <cell r="M336">
            <v>0</v>
          </cell>
          <cell r="N336">
            <v>2110210</v>
          </cell>
          <cell r="O336" t="str">
            <v>"Omadli inson" lotereyasi bo`yicha xisob-kitoblar</v>
          </cell>
        </row>
        <row r="337">
          <cell r="A337">
            <v>9</v>
          </cell>
          <cell r="B337">
            <v>214</v>
          </cell>
          <cell r="C337">
            <v>8137</v>
          </cell>
          <cell r="D337">
            <v>198.24</v>
          </cell>
          <cell r="E337">
            <v>9</v>
          </cell>
          <cell r="F337">
            <v>29896.240000000002</v>
          </cell>
          <cell r="H337">
            <v>2</v>
          </cell>
          <cell r="I337">
            <v>0</v>
          </cell>
          <cell r="J337">
            <v>120580</v>
          </cell>
          <cell r="K337">
            <v>4060626</v>
          </cell>
          <cell r="L337">
            <v>4899300</v>
          </cell>
          <cell r="M337">
            <v>0</v>
          </cell>
          <cell r="N337">
            <v>959254</v>
          </cell>
          <cell r="O337" t="str">
            <v>"Omadli inson" lotereyasi bo`yicha xisob-kitoblar</v>
          </cell>
        </row>
        <row r="338">
          <cell r="A338">
            <v>9</v>
          </cell>
          <cell r="B338">
            <v>214</v>
          </cell>
          <cell r="C338">
            <v>8298</v>
          </cell>
          <cell r="D338">
            <v>198.24</v>
          </cell>
          <cell r="E338">
            <v>9</v>
          </cell>
          <cell r="F338">
            <v>29896.240000000002</v>
          </cell>
          <cell r="H338">
            <v>2</v>
          </cell>
          <cell r="I338">
            <v>0</v>
          </cell>
          <cell r="J338">
            <v>172092.9</v>
          </cell>
          <cell r="K338">
            <v>5154378.3600000003</v>
          </cell>
          <cell r="L338">
            <v>6378700</v>
          </cell>
          <cell r="M338">
            <v>0</v>
          </cell>
          <cell r="N338">
            <v>1396414.54</v>
          </cell>
          <cell r="O338" t="str">
            <v>"Omadli inson" lotereyasi bo`yicha xisob-kitoblar</v>
          </cell>
        </row>
        <row r="339">
          <cell r="A339">
            <v>9</v>
          </cell>
          <cell r="B339">
            <v>214</v>
          </cell>
          <cell r="C339">
            <v>8533</v>
          </cell>
          <cell r="D339">
            <v>198.24</v>
          </cell>
          <cell r="E339">
            <v>9</v>
          </cell>
          <cell r="F339">
            <v>29896.240000000002</v>
          </cell>
          <cell r="H339">
            <v>2</v>
          </cell>
          <cell r="I339">
            <v>0</v>
          </cell>
          <cell r="J339">
            <v>16660</v>
          </cell>
          <cell r="K339">
            <v>492563</v>
          </cell>
          <cell r="L339">
            <v>588400</v>
          </cell>
          <cell r="M339">
            <v>0</v>
          </cell>
          <cell r="N339">
            <v>112497</v>
          </cell>
          <cell r="O339" t="str">
            <v>"Omadli inson" lotereyasi bo`yicha xisob-kitoblar</v>
          </cell>
        </row>
        <row r="340">
          <cell r="A340">
            <v>9</v>
          </cell>
          <cell r="B340">
            <v>214</v>
          </cell>
          <cell r="C340">
            <v>8659</v>
          </cell>
          <cell r="D340">
            <v>198.24</v>
          </cell>
          <cell r="E340">
            <v>9</v>
          </cell>
          <cell r="F340">
            <v>29896.240000000002</v>
          </cell>
          <cell r="H340">
            <v>2</v>
          </cell>
          <cell r="I340">
            <v>0</v>
          </cell>
          <cell r="J340">
            <v>232238.1</v>
          </cell>
          <cell r="K340">
            <v>4243524.1900000004</v>
          </cell>
          <cell r="L340">
            <v>4700000</v>
          </cell>
          <cell r="M340">
            <v>0</v>
          </cell>
          <cell r="N340">
            <v>688713.91</v>
          </cell>
          <cell r="O340" t="str">
            <v>"Omadli inson" lotereyasi bo`yicha xisob-kitoblar</v>
          </cell>
        </row>
        <row r="341">
          <cell r="A341">
            <v>9</v>
          </cell>
          <cell r="B341">
            <v>214</v>
          </cell>
          <cell r="C341">
            <v>3563</v>
          </cell>
          <cell r="D341">
            <v>198.25</v>
          </cell>
          <cell r="E341">
            <v>9</v>
          </cell>
          <cell r="F341">
            <v>29896.25</v>
          </cell>
          <cell r="H341">
            <v>2</v>
          </cell>
          <cell r="I341">
            <v>0</v>
          </cell>
          <cell r="J341">
            <v>77640</v>
          </cell>
          <cell r="K341">
            <v>204580</v>
          </cell>
          <cell r="L341">
            <v>168500</v>
          </cell>
          <cell r="M341">
            <v>0</v>
          </cell>
          <cell r="N341">
            <v>41560</v>
          </cell>
          <cell r="O341" t="str">
            <v>"Ekolot-5" lotereyasi bo`yicha xisob-kitoblar</v>
          </cell>
        </row>
        <row r="342">
          <cell r="A342">
            <v>9</v>
          </cell>
          <cell r="B342">
            <v>214</v>
          </cell>
          <cell r="C342">
            <v>5996</v>
          </cell>
          <cell r="D342">
            <v>198.25</v>
          </cell>
          <cell r="E342">
            <v>9</v>
          </cell>
          <cell r="F342">
            <v>29896.25</v>
          </cell>
          <cell r="H342">
            <v>2</v>
          </cell>
          <cell r="I342">
            <v>0</v>
          </cell>
          <cell r="J342">
            <v>97200</v>
          </cell>
          <cell r="K342">
            <v>28300</v>
          </cell>
          <cell r="L342">
            <v>100000</v>
          </cell>
          <cell r="M342">
            <v>0</v>
          </cell>
          <cell r="N342">
            <v>168900</v>
          </cell>
          <cell r="O342" t="str">
            <v>"Ekolot-5" lotereyasi bo`yicha xisob-kitoblar</v>
          </cell>
        </row>
        <row r="343">
          <cell r="A343">
            <v>9</v>
          </cell>
          <cell r="B343">
            <v>214</v>
          </cell>
          <cell r="C343">
            <v>7783</v>
          </cell>
          <cell r="D343">
            <v>198.25</v>
          </cell>
          <cell r="E343">
            <v>9</v>
          </cell>
          <cell r="F343">
            <v>29896.25</v>
          </cell>
          <cell r="H343">
            <v>2</v>
          </cell>
          <cell r="I343">
            <v>0</v>
          </cell>
          <cell r="J343">
            <v>100400</v>
          </cell>
          <cell r="K343">
            <v>50900</v>
          </cell>
          <cell r="L343">
            <v>100000</v>
          </cell>
          <cell r="M343">
            <v>0</v>
          </cell>
          <cell r="N343">
            <v>149500</v>
          </cell>
          <cell r="O343" t="str">
            <v>"Ekolot-5" lotereyasi bo`yicha xisob-kitoblar</v>
          </cell>
        </row>
        <row r="344">
          <cell r="A344">
            <v>9</v>
          </cell>
          <cell r="B344">
            <v>214</v>
          </cell>
          <cell r="C344">
            <v>7845</v>
          </cell>
          <cell r="D344">
            <v>198.25</v>
          </cell>
          <cell r="E344">
            <v>9</v>
          </cell>
          <cell r="F344">
            <v>29896.25</v>
          </cell>
          <cell r="H344">
            <v>2</v>
          </cell>
          <cell r="I344">
            <v>0</v>
          </cell>
          <cell r="J344">
            <v>0</v>
          </cell>
          <cell r="K344">
            <v>50000</v>
          </cell>
          <cell r="L344">
            <v>50000</v>
          </cell>
          <cell r="M344">
            <v>0</v>
          </cell>
          <cell r="N344">
            <v>0</v>
          </cell>
          <cell r="O344" t="str">
            <v>"Ekolot-5" lotereyasi bo`yicha xisob-kitoblar</v>
          </cell>
        </row>
        <row r="345">
          <cell r="A345">
            <v>9</v>
          </cell>
          <cell r="B345">
            <v>214</v>
          </cell>
          <cell r="C345">
            <v>7948</v>
          </cell>
          <cell r="D345">
            <v>198.25</v>
          </cell>
          <cell r="E345">
            <v>9</v>
          </cell>
          <cell r="F345">
            <v>29896.25</v>
          </cell>
          <cell r="H345">
            <v>2</v>
          </cell>
          <cell r="I345">
            <v>0</v>
          </cell>
          <cell r="J345">
            <v>72759</v>
          </cell>
          <cell r="K345">
            <v>65149</v>
          </cell>
          <cell r="L345">
            <v>116900</v>
          </cell>
          <cell r="M345">
            <v>0</v>
          </cell>
          <cell r="N345">
            <v>124510</v>
          </cell>
          <cell r="O345" t="str">
            <v>"Ekolot-5" lotereyasi bo`yicha xisob-kitoblar</v>
          </cell>
        </row>
        <row r="346">
          <cell r="A346">
            <v>9</v>
          </cell>
          <cell r="B346">
            <v>214</v>
          </cell>
          <cell r="C346">
            <v>8002</v>
          </cell>
          <cell r="D346">
            <v>198.25</v>
          </cell>
          <cell r="E346">
            <v>9</v>
          </cell>
          <cell r="F346">
            <v>29896.25</v>
          </cell>
          <cell r="H346">
            <v>2</v>
          </cell>
          <cell r="I346">
            <v>0</v>
          </cell>
          <cell r="J346">
            <v>74100</v>
          </cell>
          <cell r="K346">
            <v>142750</v>
          </cell>
          <cell r="L346">
            <v>87700</v>
          </cell>
          <cell r="M346">
            <v>0</v>
          </cell>
          <cell r="N346">
            <v>19050</v>
          </cell>
          <cell r="O346" t="str">
            <v>"Ekolot-5" lotereyasi bo`yicha xisob-kitoblar</v>
          </cell>
        </row>
        <row r="347">
          <cell r="A347">
            <v>9</v>
          </cell>
          <cell r="B347">
            <v>214</v>
          </cell>
          <cell r="C347">
            <v>8104</v>
          </cell>
          <cell r="D347">
            <v>198.25</v>
          </cell>
          <cell r="E347">
            <v>9</v>
          </cell>
          <cell r="F347">
            <v>29896.25</v>
          </cell>
          <cell r="H347">
            <v>2</v>
          </cell>
          <cell r="I347">
            <v>0</v>
          </cell>
          <cell r="J347">
            <v>209530</v>
          </cell>
          <cell r="K347">
            <v>217530</v>
          </cell>
          <cell r="L347">
            <v>378600</v>
          </cell>
          <cell r="M347">
            <v>0</v>
          </cell>
          <cell r="N347">
            <v>370600</v>
          </cell>
          <cell r="O347" t="str">
            <v>"Ekolot-5" lotereyasi bo`yicha xisob-kitoblar</v>
          </cell>
        </row>
        <row r="348">
          <cell r="A348">
            <v>9</v>
          </cell>
          <cell r="B348">
            <v>214</v>
          </cell>
          <cell r="C348">
            <v>8137</v>
          </cell>
          <cell r="D348">
            <v>198.25</v>
          </cell>
          <cell r="E348">
            <v>9</v>
          </cell>
          <cell r="F348">
            <v>29896.25</v>
          </cell>
          <cell r="H348">
            <v>2</v>
          </cell>
          <cell r="I348">
            <v>0</v>
          </cell>
          <cell r="J348">
            <v>123600</v>
          </cell>
          <cell r="K348">
            <v>223600</v>
          </cell>
          <cell r="L348">
            <v>100000</v>
          </cell>
          <cell r="M348">
            <v>0</v>
          </cell>
          <cell r="N348">
            <v>0</v>
          </cell>
          <cell r="O348" t="str">
            <v>"Ekolot-5" lotereyasi bo`yicha xisob-kitoblar</v>
          </cell>
        </row>
        <row r="349">
          <cell r="A349">
            <v>9</v>
          </cell>
          <cell r="B349">
            <v>214</v>
          </cell>
          <cell r="C349">
            <v>8298</v>
          </cell>
          <cell r="D349">
            <v>198.25</v>
          </cell>
          <cell r="E349">
            <v>9</v>
          </cell>
          <cell r="F349">
            <v>29896.25</v>
          </cell>
          <cell r="H349">
            <v>2</v>
          </cell>
          <cell r="I349">
            <v>0</v>
          </cell>
          <cell r="J349">
            <v>25500</v>
          </cell>
          <cell r="K349">
            <v>47300</v>
          </cell>
          <cell r="L349">
            <v>80000</v>
          </cell>
          <cell r="M349">
            <v>0</v>
          </cell>
          <cell r="N349">
            <v>58200</v>
          </cell>
          <cell r="O349" t="str">
            <v>"Ekolot-5" lotereyasi bo`yicha xisob-kitoblar</v>
          </cell>
        </row>
        <row r="350">
          <cell r="A350">
            <v>9</v>
          </cell>
          <cell r="B350">
            <v>214</v>
          </cell>
          <cell r="C350">
            <v>8533</v>
          </cell>
          <cell r="D350">
            <v>198.25</v>
          </cell>
          <cell r="E350">
            <v>9</v>
          </cell>
          <cell r="F350">
            <v>29896.25</v>
          </cell>
          <cell r="H350">
            <v>2</v>
          </cell>
          <cell r="I350">
            <v>0</v>
          </cell>
          <cell r="J350">
            <v>29000</v>
          </cell>
          <cell r="K350">
            <v>83300</v>
          </cell>
          <cell r="L350">
            <v>58800</v>
          </cell>
          <cell r="M350">
            <v>0</v>
          </cell>
          <cell r="N350">
            <v>4500</v>
          </cell>
          <cell r="O350" t="str">
            <v>"Ekolot-5" lotereyasi bo`yicha xisob-kitoblar</v>
          </cell>
        </row>
        <row r="351">
          <cell r="A351">
            <v>9</v>
          </cell>
          <cell r="B351">
            <v>214</v>
          </cell>
          <cell r="C351">
            <v>8659</v>
          </cell>
          <cell r="D351">
            <v>198.25</v>
          </cell>
          <cell r="E351">
            <v>9</v>
          </cell>
          <cell r="F351">
            <v>29896.25</v>
          </cell>
          <cell r="H351">
            <v>2</v>
          </cell>
          <cell r="I351">
            <v>0</v>
          </cell>
          <cell r="J351">
            <v>15200</v>
          </cell>
          <cell r="K351">
            <v>10480</v>
          </cell>
          <cell r="L351">
            <v>22000</v>
          </cell>
          <cell r="M351">
            <v>0</v>
          </cell>
          <cell r="N351">
            <v>26720</v>
          </cell>
          <cell r="O351" t="str">
            <v>"Ekolot-5" lotereyasi bo`yicha xisob-kitoblar</v>
          </cell>
        </row>
        <row r="352">
          <cell r="A352">
            <v>9</v>
          </cell>
          <cell r="B352">
            <v>214</v>
          </cell>
          <cell r="C352">
            <v>3563</v>
          </cell>
          <cell r="D352">
            <v>198.26</v>
          </cell>
          <cell r="E352">
            <v>9</v>
          </cell>
          <cell r="F352">
            <v>29896.26</v>
          </cell>
          <cell r="H352">
            <v>2</v>
          </cell>
          <cell r="I352">
            <v>0</v>
          </cell>
          <cell r="J352">
            <v>0</v>
          </cell>
          <cell r="K352">
            <v>271039.35999999999</v>
          </cell>
          <cell r="L352">
            <v>320000</v>
          </cell>
          <cell r="M352">
            <v>0</v>
          </cell>
          <cell r="N352">
            <v>48960.639999999999</v>
          </cell>
          <cell r="O352" t="str">
            <v>"Инсон манфаатлари учун" (5 разряд) lotereyasi bo`yicha xiso</v>
          </cell>
        </row>
        <row r="353">
          <cell r="A353">
            <v>9</v>
          </cell>
          <cell r="B353">
            <v>214</v>
          </cell>
          <cell r="C353">
            <v>5996</v>
          </cell>
          <cell r="D353">
            <v>198.26</v>
          </cell>
          <cell r="E353">
            <v>9</v>
          </cell>
          <cell r="F353">
            <v>29896.26</v>
          </cell>
          <cell r="H353">
            <v>2</v>
          </cell>
          <cell r="I353">
            <v>0</v>
          </cell>
          <cell r="J353">
            <v>0</v>
          </cell>
          <cell r="K353">
            <v>85050</v>
          </cell>
          <cell r="L353">
            <v>550000</v>
          </cell>
          <cell r="M353">
            <v>0</v>
          </cell>
          <cell r="N353">
            <v>464950</v>
          </cell>
          <cell r="O353" t="str">
            <v>"Инсон манфаатлари учун" (5 разряд) lotereyasi bo`yicha xiso</v>
          </cell>
        </row>
        <row r="354">
          <cell r="A354">
            <v>9</v>
          </cell>
          <cell r="B354">
            <v>214</v>
          </cell>
          <cell r="C354">
            <v>7783</v>
          </cell>
          <cell r="D354">
            <v>198.26</v>
          </cell>
          <cell r="E354">
            <v>9</v>
          </cell>
          <cell r="F354">
            <v>29896.26</v>
          </cell>
          <cell r="H354">
            <v>2</v>
          </cell>
          <cell r="I354">
            <v>0</v>
          </cell>
          <cell r="J354">
            <v>0</v>
          </cell>
          <cell r="K354">
            <v>50650</v>
          </cell>
          <cell r="L354">
            <v>580000</v>
          </cell>
          <cell r="M354">
            <v>0</v>
          </cell>
          <cell r="N354">
            <v>529350</v>
          </cell>
          <cell r="O354" t="str">
            <v>"Инсон манфаатлари учун" (5 разряд) lotereyasi bo`yicha xiso</v>
          </cell>
        </row>
        <row r="355">
          <cell r="A355">
            <v>9</v>
          </cell>
          <cell r="B355">
            <v>214</v>
          </cell>
          <cell r="C355">
            <v>7845</v>
          </cell>
          <cell r="D355">
            <v>198.26</v>
          </cell>
          <cell r="E355">
            <v>9</v>
          </cell>
          <cell r="F355">
            <v>29896.26</v>
          </cell>
          <cell r="H355">
            <v>2</v>
          </cell>
          <cell r="I355">
            <v>0</v>
          </cell>
          <cell r="J355">
            <v>0</v>
          </cell>
          <cell r="K355">
            <v>77802</v>
          </cell>
          <cell r="L355">
            <v>520000</v>
          </cell>
          <cell r="M355">
            <v>0</v>
          </cell>
          <cell r="N355">
            <v>442198</v>
          </cell>
          <cell r="O355" t="str">
            <v>"Инсон манфаатлари учун" (5 разряд) lotereyasi bo`yicha xiso</v>
          </cell>
        </row>
        <row r="356">
          <cell r="A356">
            <v>9</v>
          </cell>
          <cell r="B356">
            <v>214</v>
          </cell>
          <cell r="C356">
            <v>7948</v>
          </cell>
          <cell r="D356">
            <v>198.26</v>
          </cell>
          <cell r="E356">
            <v>9</v>
          </cell>
          <cell r="F356">
            <v>29896.26</v>
          </cell>
          <cell r="H356">
            <v>2</v>
          </cell>
          <cell r="I356">
            <v>0</v>
          </cell>
          <cell r="J356">
            <v>0</v>
          </cell>
          <cell r="K356">
            <v>62247</v>
          </cell>
          <cell r="L356">
            <v>550000</v>
          </cell>
          <cell r="M356">
            <v>0</v>
          </cell>
          <cell r="N356">
            <v>487753</v>
          </cell>
          <cell r="O356" t="str">
            <v>"Инсон манфаатлари учун" (5 разряд) lotereyasi bo`yicha xiso</v>
          </cell>
        </row>
        <row r="357">
          <cell r="A357">
            <v>9</v>
          </cell>
          <cell r="B357">
            <v>214</v>
          </cell>
          <cell r="C357">
            <v>8002</v>
          </cell>
          <cell r="D357">
            <v>198.26</v>
          </cell>
          <cell r="E357">
            <v>9</v>
          </cell>
          <cell r="F357">
            <v>29896.26</v>
          </cell>
          <cell r="H357">
            <v>2</v>
          </cell>
          <cell r="I357">
            <v>0</v>
          </cell>
          <cell r="J357">
            <v>0</v>
          </cell>
          <cell r="K357">
            <v>36584</v>
          </cell>
          <cell r="L357">
            <v>500000</v>
          </cell>
          <cell r="M357">
            <v>0</v>
          </cell>
          <cell r="N357">
            <v>463416</v>
          </cell>
          <cell r="O357" t="str">
            <v>"Инсон манфаатлари учун" (5 разряд) lotereyasi bo`yicha xiso</v>
          </cell>
        </row>
        <row r="358">
          <cell r="A358">
            <v>9</v>
          </cell>
          <cell r="B358">
            <v>214</v>
          </cell>
          <cell r="C358">
            <v>8104</v>
          </cell>
          <cell r="D358">
            <v>198.26</v>
          </cell>
          <cell r="E358">
            <v>9</v>
          </cell>
          <cell r="F358">
            <v>29896.26</v>
          </cell>
          <cell r="H358">
            <v>2</v>
          </cell>
          <cell r="I358">
            <v>0</v>
          </cell>
          <cell r="J358">
            <v>0</v>
          </cell>
          <cell r="K358">
            <v>171150</v>
          </cell>
          <cell r="L358">
            <v>500000</v>
          </cell>
          <cell r="M358">
            <v>0</v>
          </cell>
          <cell r="N358">
            <v>328850</v>
          </cell>
          <cell r="O358" t="str">
            <v>"Инсон манфаатлари учун" (5 разряд) lotereyasi bo`yicha xiso</v>
          </cell>
        </row>
        <row r="359">
          <cell r="A359">
            <v>9</v>
          </cell>
          <cell r="B359">
            <v>214</v>
          </cell>
          <cell r="C359">
            <v>8137</v>
          </cell>
          <cell r="D359">
            <v>198.26</v>
          </cell>
          <cell r="E359">
            <v>9</v>
          </cell>
          <cell r="F359">
            <v>29896.26</v>
          </cell>
          <cell r="H359">
            <v>2</v>
          </cell>
          <cell r="I359">
            <v>0</v>
          </cell>
          <cell r="J359">
            <v>0</v>
          </cell>
          <cell r="K359">
            <v>18800</v>
          </cell>
          <cell r="L359">
            <v>250000</v>
          </cell>
          <cell r="M359">
            <v>0</v>
          </cell>
          <cell r="N359">
            <v>231200</v>
          </cell>
          <cell r="O359" t="str">
            <v>"Инсон манфаатлари учун" (5 разряд) lotereyasi bo`yicha xiso</v>
          </cell>
        </row>
        <row r="360">
          <cell r="A360">
            <v>9</v>
          </cell>
          <cell r="B360">
            <v>214</v>
          </cell>
          <cell r="C360">
            <v>8298</v>
          </cell>
          <cell r="D360">
            <v>198.26</v>
          </cell>
          <cell r="E360">
            <v>9</v>
          </cell>
          <cell r="F360">
            <v>29896.26</v>
          </cell>
          <cell r="H360">
            <v>2</v>
          </cell>
          <cell r="I360">
            <v>0</v>
          </cell>
          <cell r="J360">
            <v>0</v>
          </cell>
          <cell r="K360">
            <v>53000</v>
          </cell>
          <cell r="L360">
            <v>450000</v>
          </cell>
          <cell r="M360">
            <v>0</v>
          </cell>
          <cell r="N360">
            <v>397000</v>
          </cell>
          <cell r="O360" t="str">
            <v>"Инсон манфаатлари учун" (5 разряд) lotereyasi bo`yicha xiso</v>
          </cell>
        </row>
        <row r="361">
          <cell r="A361">
            <v>9</v>
          </cell>
          <cell r="B361">
            <v>214</v>
          </cell>
          <cell r="C361">
            <v>8533</v>
          </cell>
          <cell r="D361">
            <v>198.26</v>
          </cell>
          <cell r="E361">
            <v>9</v>
          </cell>
          <cell r="F361">
            <v>29896.26</v>
          </cell>
          <cell r="H361">
            <v>2</v>
          </cell>
          <cell r="I361">
            <v>0</v>
          </cell>
          <cell r="J361">
            <v>0</v>
          </cell>
          <cell r="K361">
            <v>52005</v>
          </cell>
          <cell r="L361">
            <v>250000</v>
          </cell>
          <cell r="M361">
            <v>0</v>
          </cell>
          <cell r="N361">
            <v>197995</v>
          </cell>
          <cell r="O361" t="str">
            <v>"Инсон манфаатлари учун" (5 разряд) lotereyasi bo`yicha xiso</v>
          </cell>
        </row>
        <row r="362">
          <cell r="A362">
            <v>9</v>
          </cell>
          <cell r="B362">
            <v>214</v>
          </cell>
          <cell r="C362">
            <v>8659</v>
          </cell>
          <cell r="D362">
            <v>198.26</v>
          </cell>
          <cell r="E362">
            <v>9</v>
          </cell>
          <cell r="F362">
            <v>29896.26</v>
          </cell>
          <cell r="H362">
            <v>2</v>
          </cell>
          <cell r="I362">
            <v>0</v>
          </cell>
          <cell r="J362">
            <v>0</v>
          </cell>
          <cell r="K362">
            <v>56450</v>
          </cell>
          <cell r="L362">
            <v>530000</v>
          </cell>
          <cell r="M362">
            <v>0</v>
          </cell>
          <cell r="N362">
            <v>473550</v>
          </cell>
          <cell r="O362" t="str">
            <v>"Инсон манфаатлари учун" (5 разряд) lotereyasi bo`yicha xiso</v>
          </cell>
        </row>
        <row r="363">
          <cell r="A363">
            <v>9</v>
          </cell>
          <cell r="B363">
            <v>214</v>
          </cell>
          <cell r="C363">
            <v>3563</v>
          </cell>
          <cell r="D363">
            <v>198.27</v>
          </cell>
          <cell r="E363">
            <v>9</v>
          </cell>
          <cell r="F363">
            <v>29896.27</v>
          </cell>
          <cell r="H363">
            <v>2</v>
          </cell>
          <cell r="I363">
            <v>0</v>
          </cell>
          <cell r="J363">
            <v>0</v>
          </cell>
          <cell r="K363">
            <v>230765</v>
          </cell>
          <cell r="L363">
            <v>300000</v>
          </cell>
          <cell r="M363">
            <v>0</v>
          </cell>
          <cell r="N363">
            <v>69235</v>
          </cell>
          <cell r="O363" t="str">
            <v>"Эколот-6" лотереяси буйича хисоб-китоблар</v>
          </cell>
        </row>
        <row r="364">
          <cell r="A364">
            <v>9</v>
          </cell>
          <cell r="B364">
            <v>214</v>
          </cell>
          <cell r="C364">
            <v>7783</v>
          </cell>
          <cell r="D364">
            <v>198.27</v>
          </cell>
          <cell r="E364">
            <v>9</v>
          </cell>
          <cell r="F364">
            <v>29896.27</v>
          </cell>
          <cell r="H364">
            <v>2</v>
          </cell>
          <cell r="I364">
            <v>0</v>
          </cell>
          <cell r="J364">
            <v>0</v>
          </cell>
          <cell r="K364">
            <v>100900</v>
          </cell>
          <cell r="L364">
            <v>200000</v>
          </cell>
          <cell r="M364">
            <v>0</v>
          </cell>
          <cell r="N364">
            <v>99100</v>
          </cell>
          <cell r="O364" t="str">
            <v>"Эколот-6" лотереяси буйича хисоб-китоблар</v>
          </cell>
        </row>
        <row r="365">
          <cell r="A365">
            <v>9</v>
          </cell>
          <cell r="B365">
            <v>214</v>
          </cell>
          <cell r="C365">
            <v>7948</v>
          </cell>
          <cell r="D365">
            <v>198.27</v>
          </cell>
          <cell r="E365">
            <v>9</v>
          </cell>
          <cell r="F365">
            <v>29896.27</v>
          </cell>
          <cell r="H365">
            <v>2</v>
          </cell>
          <cell r="I365">
            <v>0</v>
          </cell>
          <cell r="J365">
            <v>0</v>
          </cell>
          <cell r="K365">
            <v>78850</v>
          </cell>
          <cell r="L365">
            <v>150000</v>
          </cell>
          <cell r="M365">
            <v>0</v>
          </cell>
          <cell r="N365">
            <v>71150</v>
          </cell>
          <cell r="O365" t="str">
            <v>"Эколот-6" лотереяси буйича хисоб-китоблар</v>
          </cell>
        </row>
        <row r="366">
          <cell r="A366">
            <v>9</v>
          </cell>
          <cell r="B366">
            <v>214</v>
          </cell>
          <cell r="C366">
            <v>8104</v>
          </cell>
          <cell r="D366">
            <v>198.27</v>
          </cell>
          <cell r="E366">
            <v>9</v>
          </cell>
          <cell r="F366">
            <v>29896.27</v>
          </cell>
          <cell r="H366">
            <v>2</v>
          </cell>
          <cell r="I366">
            <v>0</v>
          </cell>
          <cell r="J366">
            <v>0</v>
          </cell>
          <cell r="K366">
            <v>171357</v>
          </cell>
          <cell r="L366">
            <v>1054300</v>
          </cell>
          <cell r="M366">
            <v>0</v>
          </cell>
          <cell r="N366">
            <v>882943</v>
          </cell>
          <cell r="O366" t="str">
            <v>"Эколот-6" лотереяси буйича хисоб-китоблар</v>
          </cell>
        </row>
        <row r="367">
          <cell r="A367">
            <v>9</v>
          </cell>
          <cell r="B367">
            <v>214</v>
          </cell>
          <cell r="C367">
            <v>8137</v>
          </cell>
          <cell r="D367">
            <v>198.27</v>
          </cell>
          <cell r="E367">
            <v>9</v>
          </cell>
          <cell r="F367">
            <v>29896.27</v>
          </cell>
          <cell r="H367">
            <v>2</v>
          </cell>
          <cell r="I367">
            <v>0</v>
          </cell>
          <cell r="J367">
            <v>0</v>
          </cell>
          <cell r="K367">
            <v>150000</v>
          </cell>
          <cell r="L367">
            <v>150000</v>
          </cell>
          <cell r="M367">
            <v>0</v>
          </cell>
          <cell r="N367">
            <v>0</v>
          </cell>
          <cell r="O367" t="str">
            <v>"Эколот-6" лотереяси буйича хисоб-китоблар</v>
          </cell>
        </row>
        <row r="368">
          <cell r="A368">
            <v>9</v>
          </cell>
          <cell r="B368">
            <v>214</v>
          </cell>
          <cell r="C368">
            <v>3563</v>
          </cell>
          <cell r="D368">
            <v>198.28</v>
          </cell>
          <cell r="E368">
            <v>0</v>
          </cell>
          <cell r="F368">
            <v>29896.28</v>
          </cell>
          <cell r="H368">
            <v>0</v>
          </cell>
          <cell r="I368">
            <v>0</v>
          </cell>
          <cell r="J368">
            <v>0</v>
          </cell>
          <cell r="K368">
            <v>401100</v>
          </cell>
          <cell r="L368">
            <v>514500</v>
          </cell>
          <cell r="M368">
            <v>0</v>
          </cell>
          <cell r="N368">
            <v>113400</v>
          </cell>
          <cell r="O368" t="str">
            <v>"Эколот-7" лотереяси буйича хисоб-китоблар</v>
          </cell>
        </row>
        <row r="369">
          <cell r="A369">
            <v>9</v>
          </cell>
          <cell r="B369">
            <v>214</v>
          </cell>
          <cell r="C369">
            <v>5996</v>
          </cell>
          <cell r="D369">
            <v>198.28</v>
          </cell>
          <cell r="E369">
            <v>0</v>
          </cell>
          <cell r="F369">
            <v>29896.28</v>
          </cell>
          <cell r="H369">
            <v>0</v>
          </cell>
          <cell r="I369">
            <v>0</v>
          </cell>
          <cell r="J369">
            <v>0</v>
          </cell>
          <cell r="K369">
            <v>70000</v>
          </cell>
          <cell r="L369">
            <v>71500</v>
          </cell>
          <cell r="M369">
            <v>0</v>
          </cell>
          <cell r="N369">
            <v>1500</v>
          </cell>
          <cell r="O369" t="str">
            <v>"Эколот-7" лотереяси буйича хисоб-китоблар</v>
          </cell>
        </row>
        <row r="370">
          <cell r="A370">
            <v>9</v>
          </cell>
          <cell r="B370">
            <v>214</v>
          </cell>
          <cell r="C370">
            <v>7783</v>
          </cell>
          <cell r="D370">
            <v>198.28</v>
          </cell>
          <cell r="E370">
            <v>0</v>
          </cell>
          <cell r="F370">
            <v>29896.28</v>
          </cell>
          <cell r="H370">
            <v>0</v>
          </cell>
          <cell r="I370">
            <v>0</v>
          </cell>
          <cell r="J370">
            <v>0</v>
          </cell>
          <cell r="K370">
            <v>509510</v>
          </cell>
          <cell r="L370">
            <v>786000</v>
          </cell>
          <cell r="M370">
            <v>0</v>
          </cell>
          <cell r="N370">
            <v>276490</v>
          </cell>
          <cell r="O370" t="str">
            <v>"Эколот-7" лотереяси буйича хисоб-китоблар</v>
          </cell>
        </row>
        <row r="371">
          <cell r="A371">
            <v>9</v>
          </cell>
          <cell r="B371">
            <v>214</v>
          </cell>
          <cell r="C371">
            <v>7948</v>
          </cell>
          <cell r="D371">
            <v>198.28</v>
          </cell>
          <cell r="E371">
            <v>0</v>
          </cell>
          <cell r="F371">
            <v>29896.28</v>
          </cell>
          <cell r="H371">
            <v>0</v>
          </cell>
          <cell r="I371">
            <v>0</v>
          </cell>
          <cell r="J371">
            <v>0</v>
          </cell>
          <cell r="K371">
            <v>501125</v>
          </cell>
          <cell r="L371">
            <v>822500</v>
          </cell>
          <cell r="M371">
            <v>0</v>
          </cell>
          <cell r="N371">
            <v>321375</v>
          </cell>
          <cell r="O371" t="str">
            <v>"Эколот-7" лотереяси буйича хисоб-китоблар</v>
          </cell>
        </row>
        <row r="372">
          <cell r="A372">
            <v>9</v>
          </cell>
          <cell r="B372">
            <v>214</v>
          </cell>
          <cell r="C372">
            <v>8002</v>
          </cell>
          <cell r="D372">
            <v>198.28</v>
          </cell>
          <cell r="E372">
            <v>0</v>
          </cell>
          <cell r="F372">
            <v>29896.28</v>
          </cell>
          <cell r="H372">
            <v>0</v>
          </cell>
          <cell r="I372">
            <v>0</v>
          </cell>
          <cell r="J372">
            <v>0</v>
          </cell>
          <cell r="K372">
            <v>449315</v>
          </cell>
          <cell r="L372">
            <v>827000</v>
          </cell>
          <cell r="M372">
            <v>0</v>
          </cell>
          <cell r="N372">
            <v>377685</v>
          </cell>
          <cell r="O372" t="str">
            <v>"Эколот-7" лотереяси буйича хисоб-китоблар</v>
          </cell>
        </row>
        <row r="373">
          <cell r="A373">
            <v>9</v>
          </cell>
          <cell r="B373">
            <v>214</v>
          </cell>
          <cell r="C373">
            <v>8104</v>
          </cell>
          <cell r="D373">
            <v>198.28</v>
          </cell>
          <cell r="E373">
            <v>0</v>
          </cell>
          <cell r="F373">
            <v>29896.28</v>
          </cell>
          <cell r="H373">
            <v>0</v>
          </cell>
          <cell r="I373">
            <v>0</v>
          </cell>
          <cell r="J373">
            <v>0</v>
          </cell>
          <cell r="K373">
            <v>573430</v>
          </cell>
          <cell r="L373">
            <v>2035500</v>
          </cell>
          <cell r="M373">
            <v>0</v>
          </cell>
          <cell r="N373">
            <v>1462070</v>
          </cell>
          <cell r="O373" t="str">
            <v>"Эколот-7" лотереяси буйича хисоб-китоблар</v>
          </cell>
        </row>
        <row r="374">
          <cell r="A374">
            <v>9</v>
          </cell>
          <cell r="B374">
            <v>214</v>
          </cell>
          <cell r="C374">
            <v>8137</v>
          </cell>
          <cell r="D374">
            <v>198.28</v>
          </cell>
          <cell r="E374">
            <v>0</v>
          </cell>
          <cell r="F374">
            <v>29896.28</v>
          </cell>
          <cell r="H374">
            <v>0</v>
          </cell>
          <cell r="I374">
            <v>0</v>
          </cell>
          <cell r="J374">
            <v>0</v>
          </cell>
          <cell r="K374">
            <v>462784</v>
          </cell>
          <cell r="L374">
            <v>625000</v>
          </cell>
          <cell r="M374">
            <v>0</v>
          </cell>
          <cell r="N374">
            <v>162216</v>
          </cell>
          <cell r="O374" t="str">
            <v>"Эколот-7" лотереяси буйича хисоб-китоблар</v>
          </cell>
        </row>
        <row r="375">
          <cell r="A375">
            <v>9</v>
          </cell>
          <cell r="B375">
            <v>214</v>
          </cell>
          <cell r="C375">
            <v>8659</v>
          </cell>
          <cell r="D375">
            <v>198.29</v>
          </cell>
          <cell r="E375">
            <v>0</v>
          </cell>
          <cell r="F375">
            <v>29896.29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2000</v>
          </cell>
          <cell r="M375">
            <v>0</v>
          </cell>
          <cell r="N375">
            <v>2000</v>
          </cell>
          <cell r="O375" t="str">
            <v>"Буюк Келажак-2000" лотереяси буйича хисоб-китоблар</v>
          </cell>
        </row>
        <row r="376">
          <cell r="A376">
            <v>9</v>
          </cell>
          <cell r="B376">
            <v>214</v>
          </cell>
          <cell r="C376">
            <v>3563</v>
          </cell>
          <cell r="D376">
            <v>198.3</v>
          </cell>
          <cell r="E376">
            <v>0</v>
          </cell>
          <cell r="F376">
            <v>29896.3</v>
          </cell>
          <cell r="H376">
            <v>0</v>
          </cell>
          <cell r="I376">
            <v>0</v>
          </cell>
          <cell r="J376">
            <v>0</v>
          </cell>
          <cell r="K376">
            <v>637445</v>
          </cell>
          <cell r="L376">
            <v>1069900</v>
          </cell>
          <cell r="M376">
            <v>0</v>
          </cell>
          <cell r="N376">
            <v>432455</v>
          </cell>
          <cell r="O376" t="str">
            <v>"Эколот-8" лотереяси буйича хисоб-китоблар</v>
          </cell>
        </row>
        <row r="377">
          <cell r="A377">
            <v>9</v>
          </cell>
          <cell r="B377">
            <v>214</v>
          </cell>
          <cell r="C377">
            <v>5996</v>
          </cell>
          <cell r="D377">
            <v>198.3</v>
          </cell>
          <cell r="E377">
            <v>0</v>
          </cell>
          <cell r="F377">
            <v>29896.3</v>
          </cell>
          <cell r="H377">
            <v>0</v>
          </cell>
          <cell r="I377">
            <v>0</v>
          </cell>
          <cell r="J377">
            <v>0</v>
          </cell>
          <cell r="K377">
            <v>82800</v>
          </cell>
          <cell r="L377">
            <v>100000</v>
          </cell>
          <cell r="M377">
            <v>0</v>
          </cell>
          <cell r="N377">
            <v>17200</v>
          </cell>
          <cell r="O377" t="str">
            <v>"Эколот-8" лотереяси буйича хисоб-китоблар</v>
          </cell>
        </row>
        <row r="378">
          <cell r="A378">
            <v>9</v>
          </cell>
          <cell r="B378">
            <v>214</v>
          </cell>
          <cell r="C378">
            <v>7783</v>
          </cell>
          <cell r="D378">
            <v>198.3</v>
          </cell>
          <cell r="E378">
            <v>0</v>
          </cell>
          <cell r="F378">
            <v>29896.3</v>
          </cell>
          <cell r="H378">
            <v>0</v>
          </cell>
          <cell r="I378">
            <v>0</v>
          </cell>
          <cell r="J378">
            <v>0</v>
          </cell>
          <cell r="K378">
            <v>215225</v>
          </cell>
          <cell r="L378">
            <v>400000</v>
          </cell>
          <cell r="M378">
            <v>0</v>
          </cell>
          <cell r="N378">
            <v>184775</v>
          </cell>
          <cell r="O378" t="str">
            <v>"Эколот-8" лотереяси буйича хисоб-китоблар</v>
          </cell>
        </row>
        <row r="379">
          <cell r="A379">
            <v>9</v>
          </cell>
          <cell r="B379">
            <v>214</v>
          </cell>
          <cell r="C379">
            <v>7948</v>
          </cell>
          <cell r="D379">
            <v>198.3</v>
          </cell>
          <cell r="E379">
            <v>0</v>
          </cell>
          <cell r="F379">
            <v>29896.3</v>
          </cell>
          <cell r="H379">
            <v>0</v>
          </cell>
          <cell r="I379">
            <v>0</v>
          </cell>
          <cell r="J379">
            <v>0</v>
          </cell>
          <cell r="K379">
            <v>560500</v>
          </cell>
          <cell r="L379">
            <v>1050000</v>
          </cell>
          <cell r="M379">
            <v>0</v>
          </cell>
          <cell r="N379">
            <v>489500</v>
          </cell>
          <cell r="O379" t="str">
            <v>"Эколот-8" лотереяси буйича хисоб-китоблар</v>
          </cell>
        </row>
        <row r="380">
          <cell r="A380">
            <v>9</v>
          </cell>
          <cell r="B380">
            <v>214</v>
          </cell>
          <cell r="C380">
            <v>8002</v>
          </cell>
          <cell r="D380">
            <v>198.3</v>
          </cell>
          <cell r="E380">
            <v>0</v>
          </cell>
          <cell r="F380">
            <v>29896.3</v>
          </cell>
          <cell r="H380">
            <v>0</v>
          </cell>
          <cell r="I380">
            <v>0</v>
          </cell>
          <cell r="J380">
            <v>0</v>
          </cell>
          <cell r="K380">
            <v>504600</v>
          </cell>
          <cell r="L380">
            <v>504600</v>
          </cell>
          <cell r="M380">
            <v>0</v>
          </cell>
          <cell r="N380">
            <v>0</v>
          </cell>
          <cell r="O380" t="str">
            <v>"Эколот-8" лотереяси буйича хисоб-китоблар</v>
          </cell>
        </row>
        <row r="381">
          <cell r="A381">
            <v>9</v>
          </cell>
          <cell r="B381">
            <v>214</v>
          </cell>
          <cell r="C381">
            <v>8104</v>
          </cell>
          <cell r="D381">
            <v>198.3</v>
          </cell>
          <cell r="E381">
            <v>0</v>
          </cell>
          <cell r="F381">
            <v>29896.3</v>
          </cell>
          <cell r="H381">
            <v>0</v>
          </cell>
          <cell r="I381">
            <v>0</v>
          </cell>
          <cell r="J381">
            <v>0</v>
          </cell>
          <cell r="K381">
            <v>246530</v>
          </cell>
          <cell r="L381">
            <v>591200</v>
          </cell>
          <cell r="M381">
            <v>0</v>
          </cell>
          <cell r="N381">
            <v>344670</v>
          </cell>
          <cell r="O381" t="str">
            <v>"Эколот-8" лотереяси буйича хисоб-китоблар</v>
          </cell>
        </row>
        <row r="382">
          <cell r="A382">
            <v>9</v>
          </cell>
          <cell r="B382">
            <v>214</v>
          </cell>
          <cell r="C382">
            <v>8137</v>
          </cell>
          <cell r="D382">
            <v>198.3</v>
          </cell>
          <cell r="E382">
            <v>0</v>
          </cell>
          <cell r="F382">
            <v>29896.3</v>
          </cell>
          <cell r="H382">
            <v>0</v>
          </cell>
          <cell r="I382">
            <v>0</v>
          </cell>
          <cell r="J382">
            <v>0</v>
          </cell>
          <cell r="K382">
            <v>249970</v>
          </cell>
          <cell r="L382">
            <v>692700</v>
          </cell>
          <cell r="M382">
            <v>0</v>
          </cell>
          <cell r="N382">
            <v>442730</v>
          </cell>
          <cell r="O382" t="str">
            <v>"Эколот-8" лотереяси буйича хисоб-китоблар</v>
          </cell>
        </row>
        <row r="383">
          <cell r="A383">
            <v>9</v>
          </cell>
          <cell r="B383">
            <v>214</v>
          </cell>
          <cell r="C383">
            <v>8298</v>
          </cell>
          <cell r="D383">
            <v>198.3</v>
          </cell>
          <cell r="E383">
            <v>0</v>
          </cell>
          <cell r="F383">
            <v>29896.3</v>
          </cell>
          <cell r="H383">
            <v>0</v>
          </cell>
          <cell r="I383">
            <v>0</v>
          </cell>
          <cell r="J383">
            <v>0</v>
          </cell>
          <cell r="K383">
            <v>211900</v>
          </cell>
          <cell r="L383">
            <v>211900</v>
          </cell>
          <cell r="M383">
            <v>0</v>
          </cell>
          <cell r="N383">
            <v>0</v>
          </cell>
          <cell r="O383" t="str">
            <v>"Эколот-8" лотереяси буйича хисоб-китоблар</v>
          </cell>
        </row>
        <row r="384">
          <cell r="A384">
            <v>9</v>
          </cell>
          <cell r="B384">
            <v>214</v>
          </cell>
          <cell r="C384">
            <v>3563</v>
          </cell>
          <cell r="D384">
            <v>198.31</v>
          </cell>
          <cell r="E384">
            <v>0</v>
          </cell>
          <cell r="F384">
            <v>29896.31</v>
          </cell>
          <cell r="H384">
            <v>0</v>
          </cell>
          <cell r="I384">
            <v>0</v>
          </cell>
          <cell r="J384">
            <v>0</v>
          </cell>
          <cell r="K384">
            <v>622944</v>
          </cell>
          <cell r="L384">
            <v>831150</v>
          </cell>
          <cell r="M384">
            <v>0</v>
          </cell>
          <cell r="N384">
            <v>208206</v>
          </cell>
          <cell r="O384" t="str">
            <v>"Эколот-9" лотереяси буйича хисоб-китоблар</v>
          </cell>
        </row>
        <row r="385">
          <cell r="A385">
            <v>9</v>
          </cell>
          <cell r="B385">
            <v>214</v>
          </cell>
          <cell r="C385">
            <v>5996</v>
          </cell>
          <cell r="D385">
            <v>198.31</v>
          </cell>
          <cell r="E385">
            <v>0</v>
          </cell>
          <cell r="F385">
            <v>29896.31</v>
          </cell>
          <cell r="H385">
            <v>0</v>
          </cell>
          <cell r="I385">
            <v>0</v>
          </cell>
          <cell r="J385">
            <v>0</v>
          </cell>
          <cell r="K385">
            <v>732200</v>
          </cell>
          <cell r="L385">
            <v>1506750</v>
          </cell>
          <cell r="M385">
            <v>0</v>
          </cell>
          <cell r="N385">
            <v>774550</v>
          </cell>
          <cell r="O385" t="str">
            <v>"Эколот-9" лотереяси буйича хисоб-китоблар</v>
          </cell>
        </row>
        <row r="386">
          <cell r="A386">
            <v>9</v>
          </cell>
          <cell r="B386">
            <v>214</v>
          </cell>
          <cell r="C386">
            <v>7783</v>
          </cell>
          <cell r="D386">
            <v>198.31</v>
          </cell>
          <cell r="E386">
            <v>0</v>
          </cell>
          <cell r="F386">
            <v>29896.31</v>
          </cell>
          <cell r="H386">
            <v>0</v>
          </cell>
          <cell r="I386">
            <v>0</v>
          </cell>
          <cell r="J386">
            <v>0</v>
          </cell>
          <cell r="K386">
            <v>536550</v>
          </cell>
          <cell r="L386">
            <v>1020000</v>
          </cell>
          <cell r="M386">
            <v>0</v>
          </cell>
          <cell r="N386">
            <v>483450</v>
          </cell>
          <cell r="O386" t="str">
            <v>"Эколот-9" лотереяси буйича хисоб-китоблар</v>
          </cell>
        </row>
        <row r="387">
          <cell r="A387">
            <v>9</v>
          </cell>
          <cell r="B387">
            <v>214</v>
          </cell>
          <cell r="C387">
            <v>7845</v>
          </cell>
          <cell r="D387">
            <v>198.31</v>
          </cell>
          <cell r="E387">
            <v>0</v>
          </cell>
          <cell r="F387">
            <v>29896.31</v>
          </cell>
          <cell r="H387">
            <v>0</v>
          </cell>
          <cell r="I387">
            <v>0</v>
          </cell>
          <cell r="J387">
            <v>0</v>
          </cell>
          <cell r="K387">
            <v>946792</v>
          </cell>
          <cell r="L387">
            <v>1920000</v>
          </cell>
          <cell r="M387">
            <v>0</v>
          </cell>
          <cell r="N387">
            <v>973208</v>
          </cell>
          <cell r="O387" t="str">
            <v>"Эколот-9" лотереяси буйича хисоб-китоблар</v>
          </cell>
        </row>
        <row r="388">
          <cell r="A388">
            <v>9</v>
          </cell>
          <cell r="B388">
            <v>214</v>
          </cell>
          <cell r="C388">
            <v>7948</v>
          </cell>
          <cell r="D388">
            <v>198.31</v>
          </cell>
          <cell r="E388">
            <v>0</v>
          </cell>
          <cell r="F388">
            <v>29896.31</v>
          </cell>
          <cell r="H388">
            <v>0</v>
          </cell>
          <cell r="I388">
            <v>0</v>
          </cell>
          <cell r="J388">
            <v>0</v>
          </cell>
          <cell r="K388">
            <v>1133094</v>
          </cell>
          <cell r="L388">
            <v>2219475</v>
          </cell>
          <cell r="M388">
            <v>0</v>
          </cell>
          <cell r="N388">
            <v>1086381</v>
          </cell>
          <cell r="O388" t="str">
            <v>"Эколот-9" лотереяси буйича хисоб-китоблар</v>
          </cell>
        </row>
        <row r="389">
          <cell r="A389">
            <v>9</v>
          </cell>
          <cell r="B389">
            <v>214</v>
          </cell>
          <cell r="C389">
            <v>8002</v>
          </cell>
          <cell r="D389">
            <v>198.31</v>
          </cell>
          <cell r="E389">
            <v>0</v>
          </cell>
          <cell r="F389">
            <v>29896.31</v>
          </cell>
          <cell r="H389">
            <v>0</v>
          </cell>
          <cell r="I389">
            <v>0</v>
          </cell>
          <cell r="J389">
            <v>0</v>
          </cell>
          <cell r="K389">
            <v>1559467</v>
          </cell>
          <cell r="L389">
            <v>1559467</v>
          </cell>
          <cell r="M389">
            <v>0</v>
          </cell>
          <cell r="N389">
            <v>0</v>
          </cell>
          <cell r="O389" t="str">
            <v>"Эколот-9" лотереяси буйича хисоб-китоблар</v>
          </cell>
        </row>
        <row r="390">
          <cell r="A390">
            <v>9</v>
          </cell>
          <cell r="B390">
            <v>214</v>
          </cell>
          <cell r="C390">
            <v>8104</v>
          </cell>
          <cell r="D390">
            <v>198.31</v>
          </cell>
          <cell r="E390">
            <v>0</v>
          </cell>
          <cell r="F390">
            <v>29896.31</v>
          </cell>
          <cell r="H390">
            <v>0</v>
          </cell>
          <cell r="I390">
            <v>0</v>
          </cell>
          <cell r="J390">
            <v>0</v>
          </cell>
          <cell r="K390">
            <v>162300</v>
          </cell>
          <cell r="L390">
            <v>304950</v>
          </cell>
          <cell r="M390">
            <v>0</v>
          </cell>
          <cell r="N390">
            <v>142650</v>
          </cell>
          <cell r="O390" t="str">
            <v>"Эколот-9" лотереяси буйича хисоб-китоблар</v>
          </cell>
        </row>
        <row r="391">
          <cell r="A391">
            <v>9</v>
          </cell>
          <cell r="B391">
            <v>214</v>
          </cell>
          <cell r="C391">
            <v>8137</v>
          </cell>
          <cell r="D391">
            <v>198.31</v>
          </cell>
          <cell r="E391">
            <v>0</v>
          </cell>
          <cell r="F391">
            <v>29896.31</v>
          </cell>
          <cell r="H391">
            <v>0</v>
          </cell>
          <cell r="I391">
            <v>0</v>
          </cell>
          <cell r="J391">
            <v>0</v>
          </cell>
          <cell r="K391">
            <v>302782.5</v>
          </cell>
          <cell r="L391">
            <v>779325</v>
          </cell>
          <cell r="M391">
            <v>0</v>
          </cell>
          <cell r="N391">
            <v>476542.5</v>
          </cell>
          <cell r="O391" t="str">
            <v>"Эколот-9" лотереяси буйича хисоб-китоблар</v>
          </cell>
        </row>
        <row r="392">
          <cell r="A392">
            <v>9</v>
          </cell>
          <cell r="B392">
            <v>214</v>
          </cell>
          <cell r="C392">
            <v>8298</v>
          </cell>
          <cell r="D392">
            <v>198.31</v>
          </cell>
          <cell r="E392">
            <v>0</v>
          </cell>
          <cell r="F392">
            <v>29896.31</v>
          </cell>
          <cell r="H392">
            <v>0</v>
          </cell>
          <cell r="I392">
            <v>0</v>
          </cell>
          <cell r="J392">
            <v>0</v>
          </cell>
          <cell r="K392">
            <v>870100</v>
          </cell>
          <cell r="L392">
            <v>870100</v>
          </cell>
          <cell r="M392">
            <v>0</v>
          </cell>
          <cell r="N392">
            <v>0</v>
          </cell>
          <cell r="O392" t="str">
            <v>"Эколот-9" лотереяси буйича хисоб-китоблар</v>
          </cell>
        </row>
        <row r="393">
          <cell r="A393">
            <v>9</v>
          </cell>
          <cell r="B393">
            <v>214</v>
          </cell>
          <cell r="C393">
            <v>8533</v>
          </cell>
          <cell r="D393">
            <v>198.31</v>
          </cell>
          <cell r="E393">
            <v>0</v>
          </cell>
          <cell r="F393">
            <v>29896.31</v>
          </cell>
          <cell r="H393">
            <v>0</v>
          </cell>
          <cell r="I393">
            <v>0</v>
          </cell>
          <cell r="J393">
            <v>0</v>
          </cell>
          <cell r="K393">
            <v>73866.25</v>
          </cell>
          <cell r="L393">
            <v>124225</v>
          </cell>
          <cell r="M393">
            <v>0</v>
          </cell>
          <cell r="N393">
            <v>50358.75</v>
          </cell>
          <cell r="O393" t="str">
            <v>"Эколот-9" лотереяси буйича хисоб-китоблар</v>
          </cell>
        </row>
        <row r="394">
          <cell r="A394">
            <v>9</v>
          </cell>
          <cell r="B394">
            <v>214</v>
          </cell>
          <cell r="C394">
            <v>8659</v>
          </cell>
          <cell r="D394">
            <v>198.31</v>
          </cell>
          <cell r="E394">
            <v>0</v>
          </cell>
          <cell r="F394">
            <v>29896.31</v>
          </cell>
          <cell r="H394">
            <v>0</v>
          </cell>
          <cell r="I394">
            <v>0</v>
          </cell>
          <cell r="J394">
            <v>0</v>
          </cell>
          <cell r="K394">
            <v>610365</v>
          </cell>
          <cell r="L394">
            <v>798300</v>
          </cell>
          <cell r="M394">
            <v>0</v>
          </cell>
          <cell r="N394">
            <v>187935</v>
          </cell>
          <cell r="O394" t="str">
            <v>"Эколот-9" лотереяси буйича хисоб-китоблар</v>
          </cell>
        </row>
        <row r="395">
          <cell r="A395">
            <v>9</v>
          </cell>
          <cell r="B395">
            <v>214</v>
          </cell>
          <cell r="C395">
            <v>214</v>
          </cell>
          <cell r="D395">
            <v>625.01</v>
          </cell>
          <cell r="E395">
            <v>10</v>
          </cell>
          <cell r="F395">
            <v>16309.01</v>
          </cell>
          <cell r="H395">
            <v>1</v>
          </cell>
          <cell r="I395">
            <v>12256000</v>
          </cell>
          <cell r="J395">
            <v>0</v>
          </cell>
          <cell r="K395">
            <v>0</v>
          </cell>
          <cell r="L395">
            <v>0</v>
          </cell>
          <cell r="M395">
            <v>12256000</v>
          </cell>
          <cell r="N395">
            <v>0</v>
          </cell>
          <cell r="O395" t="str">
            <v>Просроченные проценты по межбанковским ссудам</v>
          </cell>
        </row>
        <row r="396">
          <cell r="A396">
            <v>9</v>
          </cell>
          <cell r="B396">
            <v>214</v>
          </cell>
          <cell r="C396">
            <v>3563</v>
          </cell>
          <cell r="D396">
            <v>625.03</v>
          </cell>
          <cell r="E396">
            <v>10</v>
          </cell>
          <cell r="F396">
            <v>16309.03</v>
          </cell>
          <cell r="H396">
            <v>1</v>
          </cell>
          <cell r="I396">
            <v>10694.86</v>
          </cell>
          <cell r="J396">
            <v>0</v>
          </cell>
          <cell r="K396">
            <v>0</v>
          </cell>
          <cell r="L396">
            <v>10694.86</v>
          </cell>
          <cell r="M396">
            <v>0</v>
          </cell>
          <cell r="N396">
            <v>0</v>
          </cell>
          <cell r="O396" t="str">
            <v>Просроченные проценты по ссудам на ИЖС</v>
          </cell>
        </row>
        <row r="397">
          <cell r="A397">
            <v>9</v>
          </cell>
          <cell r="B397">
            <v>214</v>
          </cell>
          <cell r="C397">
            <v>5996</v>
          </cell>
          <cell r="D397">
            <v>625.03</v>
          </cell>
          <cell r="E397">
            <v>10</v>
          </cell>
          <cell r="F397">
            <v>16309.03</v>
          </cell>
          <cell r="H397">
            <v>1</v>
          </cell>
          <cell r="I397">
            <v>872592.81</v>
          </cell>
          <cell r="J397">
            <v>0</v>
          </cell>
          <cell r="K397">
            <v>1045000</v>
          </cell>
          <cell r="L397">
            <v>1312061</v>
          </cell>
          <cell r="M397">
            <v>605531.81000000006</v>
          </cell>
          <cell r="N397">
            <v>0</v>
          </cell>
          <cell r="O397" t="str">
            <v>Просроченные проценты по ссудам на ИЖС</v>
          </cell>
        </row>
        <row r="398">
          <cell r="A398">
            <v>9</v>
          </cell>
          <cell r="B398">
            <v>214</v>
          </cell>
          <cell r="C398">
            <v>7783</v>
          </cell>
          <cell r="D398">
            <v>625.03</v>
          </cell>
          <cell r="E398">
            <v>10</v>
          </cell>
          <cell r="F398">
            <v>16309.03</v>
          </cell>
          <cell r="H398">
            <v>1</v>
          </cell>
          <cell r="I398">
            <v>0</v>
          </cell>
          <cell r="J398">
            <v>0</v>
          </cell>
          <cell r="K398">
            <v>250850</v>
          </cell>
          <cell r="L398">
            <v>207062</v>
          </cell>
          <cell r="M398">
            <v>43788</v>
          </cell>
          <cell r="N398">
            <v>0</v>
          </cell>
          <cell r="O398" t="str">
            <v>Просроченные проценты по ссудам на ИЖС</v>
          </cell>
        </row>
        <row r="399">
          <cell r="A399">
            <v>9</v>
          </cell>
          <cell r="B399">
            <v>214</v>
          </cell>
          <cell r="C399">
            <v>7845</v>
          </cell>
          <cell r="D399">
            <v>625.03</v>
          </cell>
          <cell r="E399">
            <v>10</v>
          </cell>
          <cell r="F399">
            <v>16309.03</v>
          </cell>
          <cell r="H399">
            <v>1</v>
          </cell>
          <cell r="I399">
            <v>0</v>
          </cell>
          <cell r="J399">
            <v>0</v>
          </cell>
          <cell r="K399">
            <v>15000</v>
          </cell>
          <cell r="L399">
            <v>15000</v>
          </cell>
          <cell r="M399">
            <v>0</v>
          </cell>
          <cell r="N399">
            <v>0</v>
          </cell>
          <cell r="O399" t="str">
            <v>Просроченные проценты по ссудам на ИЖС</v>
          </cell>
        </row>
        <row r="400">
          <cell r="A400">
            <v>9</v>
          </cell>
          <cell r="B400">
            <v>214</v>
          </cell>
          <cell r="C400">
            <v>7948</v>
          </cell>
          <cell r="D400">
            <v>625.03</v>
          </cell>
          <cell r="E400">
            <v>10</v>
          </cell>
          <cell r="F400">
            <v>16309.03</v>
          </cell>
          <cell r="H400">
            <v>1</v>
          </cell>
          <cell r="I400">
            <v>176069</v>
          </cell>
          <cell r="J400">
            <v>0</v>
          </cell>
          <cell r="K400">
            <v>35818</v>
          </cell>
          <cell r="L400">
            <v>211887</v>
          </cell>
          <cell r="M400">
            <v>0</v>
          </cell>
          <cell r="N400">
            <v>0</v>
          </cell>
          <cell r="O400" t="str">
            <v>Просроченные проценты по ссудам на ИЖС</v>
          </cell>
        </row>
        <row r="401">
          <cell r="A401">
            <v>9</v>
          </cell>
          <cell r="B401">
            <v>214</v>
          </cell>
          <cell r="C401">
            <v>8104</v>
          </cell>
          <cell r="D401">
            <v>625.03</v>
          </cell>
          <cell r="E401">
            <v>10</v>
          </cell>
          <cell r="F401">
            <v>16309.03</v>
          </cell>
          <cell r="H401">
            <v>1</v>
          </cell>
          <cell r="I401">
            <v>0</v>
          </cell>
          <cell r="J401">
            <v>0</v>
          </cell>
          <cell r="K401">
            <v>45750</v>
          </cell>
          <cell r="L401">
            <v>45750</v>
          </cell>
          <cell r="M401">
            <v>0</v>
          </cell>
          <cell r="N401">
            <v>0</v>
          </cell>
          <cell r="O401" t="str">
            <v>Просроченные проценты по ссудам на ИЖС</v>
          </cell>
        </row>
        <row r="402">
          <cell r="A402">
            <v>9</v>
          </cell>
          <cell r="B402">
            <v>214</v>
          </cell>
          <cell r="C402">
            <v>8137</v>
          </cell>
          <cell r="D402">
            <v>625.03</v>
          </cell>
          <cell r="E402">
            <v>10</v>
          </cell>
          <cell r="F402">
            <v>16309.03</v>
          </cell>
          <cell r="H402">
            <v>1</v>
          </cell>
          <cell r="I402">
            <v>0</v>
          </cell>
          <cell r="J402">
            <v>0</v>
          </cell>
          <cell r="K402">
            <v>31000</v>
          </cell>
          <cell r="L402">
            <v>31000</v>
          </cell>
          <cell r="M402">
            <v>0</v>
          </cell>
          <cell r="N402">
            <v>0</v>
          </cell>
          <cell r="O402" t="str">
            <v>Просроченные проценты по ссудам на ИЖС</v>
          </cell>
        </row>
        <row r="403">
          <cell r="A403">
            <v>9</v>
          </cell>
          <cell r="B403">
            <v>214</v>
          </cell>
          <cell r="C403">
            <v>8659</v>
          </cell>
          <cell r="D403">
            <v>625.03</v>
          </cell>
          <cell r="E403">
            <v>10</v>
          </cell>
          <cell r="F403">
            <v>16309.03</v>
          </cell>
          <cell r="H403">
            <v>1</v>
          </cell>
          <cell r="I403">
            <v>0</v>
          </cell>
          <cell r="J403">
            <v>0</v>
          </cell>
          <cell r="K403">
            <v>155100</v>
          </cell>
          <cell r="L403">
            <v>155100</v>
          </cell>
          <cell r="M403">
            <v>0</v>
          </cell>
          <cell r="N403">
            <v>0</v>
          </cell>
          <cell r="O403" t="str">
            <v>Просроченные проценты по ссудам на ИЖС</v>
          </cell>
        </row>
        <row r="404">
          <cell r="A404">
            <v>9</v>
          </cell>
          <cell r="B404">
            <v>214</v>
          </cell>
          <cell r="C404">
            <v>3563</v>
          </cell>
          <cell r="D404">
            <v>629.01</v>
          </cell>
          <cell r="E404">
            <v>10</v>
          </cell>
          <cell r="F404">
            <v>15701</v>
          </cell>
          <cell r="H404">
            <v>1</v>
          </cell>
          <cell r="I404">
            <v>13334035</v>
          </cell>
          <cell r="J404">
            <v>0</v>
          </cell>
          <cell r="K404">
            <v>0</v>
          </cell>
          <cell r="L404">
            <v>13334035</v>
          </cell>
          <cell r="M404">
            <v>0</v>
          </cell>
          <cell r="N404">
            <v>0</v>
          </cell>
          <cell r="O404" t="str">
            <v>Ссуды и авансы в процессе судебного разбирательства</v>
          </cell>
        </row>
        <row r="405">
          <cell r="A405">
            <v>9</v>
          </cell>
          <cell r="B405">
            <v>214</v>
          </cell>
          <cell r="C405">
            <v>3563</v>
          </cell>
          <cell r="D405">
            <v>644</v>
          </cell>
          <cell r="E405">
            <v>10</v>
          </cell>
          <cell r="F405">
            <v>20208</v>
          </cell>
          <cell r="H405">
            <v>2</v>
          </cell>
          <cell r="I405">
            <v>0</v>
          </cell>
          <cell r="J405">
            <v>141022.70000000001</v>
          </cell>
          <cell r="K405">
            <v>14132563.76</v>
          </cell>
          <cell r="L405">
            <v>14193618</v>
          </cell>
          <cell r="M405">
            <v>0</v>
          </cell>
          <cell r="N405">
            <v>202076.94</v>
          </cell>
          <cell r="O405" t="str">
            <v>Депозиты до востребования частных пред-тий товарщ.и корпорац</v>
          </cell>
        </row>
        <row r="406">
          <cell r="A406">
            <v>9</v>
          </cell>
          <cell r="B406">
            <v>214</v>
          </cell>
          <cell r="C406">
            <v>5996</v>
          </cell>
          <cell r="D406">
            <v>644</v>
          </cell>
          <cell r="E406">
            <v>10</v>
          </cell>
          <cell r="F406">
            <v>20208</v>
          </cell>
          <cell r="H406">
            <v>2</v>
          </cell>
          <cell r="I406">
            <v>0</v>
          </cell>
          <cell r="J406">
            <v>0</v>
          </cell>
          <cell r="K406">
            <v>561720.85</v>
          </cell>
          <cell r="L406">
            <v>1042860.27</v>
          </cell>
          <cell r="M406">
            <v>0</v>
          </cell>
          <cell r="N406">
            <v>481139.42</v>
          </cell>
          <cell r="O406" t="str">
            <v>Депозиты до востребования частных пред-тий товарщ.и корпорац</v>
          </cell>
        </row>
        <row r="407">
          <cell r="A407">
            <v>9</v>
          </cell>
          <cell r="B407">
            <v>214</v>
          </cell>
          <cell r="C407">
            <v>7783</v>
          </cell>
          <cell r="D407">
            <v>644</v>
          </cell>
          <cell r="E407">
            <v>10</v>
          </cell>
          <cell r="F407">
            <v>20208</v>
          </cell>
          <cell r="H407">
            <v>2</v>
          </cell>
          <cell r="I407">
            <v>0</v>
          </cell>
          <cell r="J407">
            <v>148915.38</v>
          </cell>
          <cell r="K407">
            <v>285219.5</v>
          </cell>
          <cell r="L407">
            <v>174709</v>
          </cell>
          <cell r="M407">
            <v>0</v>
          </cell>
          <cell r="N407">
            <v>38404.879999999997</v>
          </cell>
          <cell r="O407" t="str">
            <v>Депозиты до востребования частных пред-тий товарщ.и корпорац</v>
          </cell>
        </row>
        <row r="408">
          <cell r="A408">
            <v>9</v>
          </cell>
          <cell r="B408">
            <v>214</v>
          </cell>
          <cell r="C408">
            <v>7948</v>
          </cell>
          <cell r="D408">
            <v>644</v>
          </cell>
          <cell r="E408">
            <v>10</v>
          </cell>
          <cell r="F408">
            <v>20208</v>
          </cell>
          <cell r="H408">
            <v>2</v>
          </cell>
          <cell r="I408">
            <v>0</v>
          </cell>
          <cell r="J408">
            <v>217314.57</v>
          </cell>
          <cell r="K408">
            <v>6008057.9199999999</v>
          </cell>
          <cell r="L408">
            <v>6243621.9299999997</v>
          </cell>
          <cell r="M408">
            <v>0</v>
          </cell>
          <cell r="N408">
            <v>452878.58</v>
          </cell>
          <cell r="O408" t="str">
            <v>Депозиты до востребования частных пред-тий товарщ.и корпорац</v>
          </cell>
        </row>
        <row r="409">
          <cell r="A409">
            <v>9</v>
          </cell>
          <cell r="B409">
            <v>214</v>
          </cell>
          <cell r="C409">
            <v>8298</v>
          </cell>
          <cell r="D409">
            <v>644</v>
          </cell>
          <cell r="E409">
            <v>10</v>
          </cell>
          <cell r="F409">
            <v>20208</v>
          </cell>
          <cell r="H409">
            <v>2</v>
          </cell>
          <cell r="I409">
            <v>0</v>
          </cell>
          <cell r="J409">
            <v>15696.63</v>
          </cell>
          <cell r="K409">
            <v>164908.82999999999</v>
          </cell>
          <cell r="L409">
            <v>156245.35</v>
          </cell>
          <cell r="M409">
            <v>0</v>
          </cell>
          <cell r="N409">
            <v>7033.15</v>
          </cell>
          <cell r="O409" t="str">
            <v>Депозиты до востребования частных пред-тий товарщ.и корпорац</v>
          </cell>
        </row>
        <row r="410">
          <cell r="A410">
            <v>9</v>
          </cell>
          <cell r="B410">
            <v>214</v>
          </cell>
          <cell r="C410">
            <v>8533</v>
          </cell>
          <cell r="D410">
            <v>644</v>
          </cell>
          <cell r="E410">
            <v>10</v>
          </cell>
          <cell r="F410">
            <v>20208</v>
          </cell>
          <cell r="H410">
            <v>2</v>
          </cell>
          <cell r="I410">
            <v>0</v>
          </cell>
          <cell r="J410">
            <v>2792</v>
          </cell>
          <cell r="K410">
            <v>544094.44999999995</v>
          </cell>
          <cell r="L410">
            <v>542300</v>
          </cell>
          <cell r="M410">
            <v>0</v>
          </cell>
          <cell r="N410">
            <v>997.55</v>
          </cell>
          <cell r="O410" t="str">
            <v>Депозиты до востребования частных пред-тий товарщ.и корпорац</v>
          </cell>
        </row>
        <row r="411">
          <cell r="A411">
            <v>9</v>
          </cell>
          <cell r="B411">
            <v>214</v>
          </cell>
          <cell r="C411">
            <v>8659</v>
          </cell>
          <cell r="D411">
            <v>644</v>
          </cell>
          <cell r="E411">
            <v>10</v>
          </cell>
          <cell r="F411">
            <v>20208</v>
          </cell>
          <cell r="H411">
            <v>2</v>
          </cell>
          <cell r="I411">
            <v>0</v>
          </cell>
          <cell r="J411">
            <v>104313.14</v>
          </cell>
          <cell r="K411">
            <v>1053952.8700000001</v>
          </cell>
          <cell r="L411">
            <v>1959466</v>
          </cell>
          <cell r="M411">
            <v>0</v>
          </cell>
          <cell r="N411">
            <v>1009826.27</v>
          </cell>
          <cell r="O411" t="str">
            <v>Депозиты до востребования частных пред-тий товарщ.и корпорац</v>
          </cell>
        </row>
        <row r="412">
          <cell r="A412">
            <v>9</v>
          </cell>
          <cell r="B412">
            <v>214</v>
          </cell>
          <cell r="C412">
            <v>3563</v>
          </cell>
          <cell r="D412">
            <v>695</v>
          </cell>
          <cell r="E412">
            <v>13</v>
          </cell>
          <cell r="F412">
            <v>20212.04</v>
          </cell>
          <cell r="H412">
            <v>2</v>
          </cell>
          <cell r="I412">
            <v>0</v>
          </cell>
          <cell r="J412">
            <v>2367213.34</v>
          </cell>
          <cell r="K412">
            <v>4577934.83</v>
          </cell>
          <cell r="L412">
            <v>6226073.8499999996</v>
          </cell>
          <cell r="M412">
            <v>0</v>
          </cell>
          <cell r="N412">
            <v>4015352.36</v>
          </cell>
          <cell r="O412" t="str">
            <v>Тек. счета профсоюзных организаций</v>
          </cell>
        </row>
        <row r="413">
          <cell r="A413">
            <v>9</v>
          </cell>
          <cell r="B413">
            <v>214</v>
          </cell>
          <cell r="C413">
            <v>5996</v>
          </cell>
          <cell r="D413">
            <v>695</v>
          </cell>
          <cell r="E413">
            <v>13</v>
          </cell>
          <cell r="F413">
            <v>20212.04</v>
          </cell>
          <cell r="H413">
            <v>2</v>
          </cell>
          <cell r="I413">
            <v>0</v>
          </cell>
          <cell r="J413">
            <v>1142981.02</v>
          </cell>
          <cell r="K413">
            <v>4387730.9000000004</v>
          </cell>
          <cell r="L413">
            <v>4173354.04</v>
          </cell>
          <cell r="M413">
            <v>0</v>
          </cell>
          <cell r="N413">
            <v>928604.16000000003</v>
          </cell>
          <cell r="O413" t="str">
            <v>Тек. счета профсоюзных организаций</v>
          </cell>
        </row>
        <row r="414">
          <cell r="A414">
            <v>9</v>
          </cell>
          <cell r="B414">
            <v>214</v>
          </cell>
          <cell r="C414">
            <v>7783</v>
          </cell>
          <cell r="D414">
            <v>695</v>
          </cell>
          <cell r="E414">
            <v>13</v>
          </cell>
          <cell r="F414">
            <v>20212.04</v>
          </cell>
          <cell r="H414">
            <v>2</v>
          </cell>
          <cell r="I414">
            <v>0</v>
          </cell>
          <cell r="J414">
            <v>1110044.98</v>
          </cell>
          <cell r="K414">
            <v>3096389.77</v>
          </cell>
          <cell r="L414">
            <v>3752393.87</v>
          </cell>
          <cell r="M414">
            <v>0</v>
          </cell>
          <cell r="N414">
            <v>1766049.08</v>
          </cell>
          <cell r="O414" t="str">
            <v>Тек. счета профсоюзных организаций</v>
          </cell>
        </row>
        <row r="415">
          <cell r="A415">
            <v>9</v>
          </cell>
          <cell r="B415">
            <v>214</v>
          </cell>
          <cell r="C415">
            <v>7845</v>
          </cell>
          <cell r="D415">
            <v>695</v>
          </cell>
          <cell r="E415">
            <v>13</v>
          </cell>
          <cell r="F415">
            <v>20212.04</v>
          </cell>
          <cell r="H415">
            <v>2</v>
          </cell>
          <cell r="I415">
            <v>0</v>
          </cell>
          <cell r="J415">
            <v>269992.65000000002</v>
          </cell>
          <cell r="K415">
            <v>820016.6</v>
          </cell>
          <cell r="L415">
            <v>813637.04</v>
          </cell>
          <cell r="M415">
            <v>0</v>
          </cell>
          <cell r="N415">
            <v>263613.09000000003</v>
          </cell>
          <cell r="O415" t="str">
            <v>Тек. счета профсоюзных организаций</v>
          </cell>
        </row>
        <row r="416">
          <cell r="A416">
            <v>9</v>
          </cell>
          <cell r="B416">
            <v>214</v>
          </cell>
          <cell r="C416">
            <v>7948</v>
          </cell>
          <cell r="D416">
            <v>695</v>
          </cell>
          <cell r="E416">
            <v>13</v>
          </cell>
          <cell r="F416">
            <v>20212.04</v>
          </cell>
          <cell r="H416">
            <v>2</v>
          </cell>
          <cell r="I416">
            <v>0</v>
          </cell>
          <cell r="J416">
            <v>329362.48</v>
          </cell>
          <cell r="K416">
            <v>1220862</v>
          </cell>
          <cell r="L416">
            <v>1484447.56</v>
          </cell>
          <cell r="M416">
            <v>0</v>
          </cell>
          <cell r="N416">
            <v>592948.04</v>
          </cell>
          <cell r="O416" t="str">
            <v>Тек. счета профсоюзных организаций</v>
          </cell>
        </row>
        <row r="417">
          <cell r="A417">
            <v>9</v>
          </cell>
          <cell r="B417">
            <v>214</v>
          </cell>
          <cell r="C417">
            <v>8002</v>
          </cell>
          <cell r="D417">
            <v>695</v>
          </cell>
          <cell r="E417">
            <v>13</v>
          </cell>
          <cell r="F417">
            <v>20212.04</v>
          </cell>
          <cell r="H417">
            <v>2</v>
          </cell>
          <cell r="I417">
            <v>0</v>
          </cell>
          <cell r="J417">
            <v>108385.44</v>
          </cell>
          <cell r="K417">
            <v>1177777</v>
          </cell>
          <cell r="L417">
            <v>1092112.49</v>
          </cell>
          <cell r="M417">
            <v>0</v>
          </cell>
          <cell r="N417">
            <v>22720.93</v>
          </cell>
          <cell r="O417" t="str">
            <v>Тек. счета профсоюзных организаций</v>
          </cell>
        </row>
        <row r="418">
          <cell r="A418">
            <v>9</v>
          </cell>
          <cell r="B418">
            <v>214</v>
          </cell>
          <cell r="C418">
            <v>8104</v>
          </cell>
          <cell r="D418">
            <v>695</v>
          </cell>
          <cell r="E418">
            <v>13</v>
          </cell>
          <cell r="F418">
            <v>20212.04</v>
          </cell>
          <cell r="H418">
            <v>2</v>
          </cell>
          <cell r="I418">
            <v>0</v>
          </cell>
          <cell r="J418">
            <v>89101.97</v>
          </cell>
          <cell r="K418">
            <v>383315.49</v>
          </cell>
          <cell r="L418">
            <v>562449.94999999995</v>
          </cell>
          <cell r="M418">
            <v>0</v>
          </cell>
          <cell r="N418">
            <v>268236.43</v>
          </cell>
          <cell r="O418" t="str">
            <v>Тек. счета профсоюзных организаций</v>
          </cell>
        </row>
        <row r="419">
          <cell r="A419">
            <v>9</v>
          </cell>
          <cell r="B419">
            <v>214</v>
          </cell>
          <cell r="C419">
            <v>8137</v>
          </cell>
          <cell r="D419">
            <v>695</v>
          </cell>
          <cell r="E419">
            <v>13</v>
          </cell>
          <cell r="F419">
            <v>20212.04</v>
          </cell>
          <cell r="H419">
            <v>2</v>
          </cell>
          <cell r="I419">
            <v>0</v>
          </cell>
          <cell r="J419">
            <v>264667.8</v>
          </cell>
          <cell r="K419">
            <v>330539.46000000002</v>
          </cell>
          <cell r="L419">
            <v>284286.7</v>
          </cell>
          <cell r="M419">
            <v>0</v>
          </cell>
          <cell r="N419">
            <v>218415.04</v>
          </cell>
          <cell r="O419" t="str">
            <v>Тек. счета профсоюзных организаций</v>
          </cell>
        </row>
        <row r="420">
          <cell r="A420">
            <v>9</v>
          </cell>
          <cell r="B420">
            <v>214</v>
          </cell>
          <cell r="C420">
            <v>8298</v>
          </cell>
          <cell r="D420">
            <v>695</v>
          </cell>
          <cell r="E420">
            <v>13</v>
          </cell>
          <cell r="F420">
            <v>20212.04</v>
          </cell>
          <cell r="H420">
            <v>2</v>
          </cell>
          <cell r="I420">
            <v>0</v>
          </cell>
          <cell r="J420">
            <v>66454.460000000006</v>
          </cell>
          <cell r="K420">
            <v>260960</v>
          </cell>
          <cell r="L420">
            <v>352934.47</v>
          </cell>
          <cell r="M420">
            <v>0</v>
          </cell>
          <cell r="N420">
            <v>158428.93</v>
          </cell>
          <cell r="O420" t="str">
            <v>Тек. счета профсоюзных организаций</v>
          </cell>
        </row>
        <row r="421">
          <cell r="A421">
            <v>9</v>
          </cell>
          <cell r="B421">
            <v>214</v>
          </cell>
          <cell r="C421">
            <v>8533</v>
          </cell>
          <cell r="D421">
            <v>695</v>
          </cell>
          <cell r="E421">
            <v>13</v>
          </cell>
          <cell r="F421">
            <v>20212.04</v>
          </cell>
          <cell r="H421">
            <v>2</v>
          </cell>
          <cell r="I421">
            <v>0</v>
          </cell>
          <cell r="J421">
            <v>119501.69</v>
          </cell>
          <cell r="K421">
            <v>709744.3</v>
          </cell>
          <cell r="L421">
            <v>957937</v>
          </cell>
          <cell r="M421">
            <v>0</v>
          </cell>
          <cell r="N421">
            <v>367694.39</v>
          </cell>
          <cell r="O421" t="str">
            <v>Тек. счета профсоюзных организаций</v>
          </cell>
        </row>
        <row r="422">
          <cell r="A422">
            <v>9</v>
          </cell>
          <cell r="B422">
            <v>214</v>
          </cell>
          <cell r="C422">
            <v>8659</v>
          </cell>
          <cell r="D422">
            <v>695</v>
          </cell>
          <cell r="E422">
            <v>13</v>
          </cell>
          <cell r="F422">
            <v>20212.04</v>
          </cell>
          <cell r="H422">
            <v>2</v>
          </cell>
          <cell r="I422">
            <v>0</v>
          </cell>
          <cell r="J422">
            <v>19864.71</v>
          </cell>
          <cell r="K422">
            <v>220800.02</v>
          </cell>
          <cell r="L422">
            <v>278518.75</v>
          </cell>
          <cell r="M422">
            <v>0</v>
          </cell>
          <cell r="N422">
            <v>77583.44</v>
          </cell>
          <cell r="O422" t="str">
            <v>Тек. счета профсоюзных организаций</v>
          </cell>
        </row>
        <row r="423">
          <cell r="A423">
            <v>9</v>
          </cell>
          <cell r="B423">
            <v>214</v>
          </cell>
          <cell r="C423">
            <v>3563</v>
          </cell>
          <cell r="D423">
            <v>700</v>
          </cell>
          <cell r="E423">
            <v>13</v>
          </cell>
          <cell r="F423">
            <v>20212.05</v>
          </cell>
          <cell r="H423">
            <v>2</v>
          </cell>
          <cell r="I423">
            <v>0</v>
          </cell>
          <cell r="J423">
            <v>56258</v>
          </cell>
          <cell r="K423">
            <v>7434769</v>
          </cell>
          <cell r="L423">
            <v>7378511</v>
          </cell>
          <cell r="M423">
            <v>0</v>
          </cell>
          <cell r="N423">
            <v>0</v>
          </cell>
          <cell r="O423" t="str">
            <v>Тек. счета махал.комитетов (малообеспеченным)</v>
          </cell>
        </row>
        <row r="424">
          <cell r="A424">
            <v>9</v>
          </cell>
          <cell r="B424">
            <v>214</v>
          </cell>
          <cell r="C424">
            <v>5996</v>
          </cell>
          <cell r="D424">
            <v>700</v>
          </cell>
          <cell r="E424">
            <v>13</v>
          </cell>
          <cell r="F424">
            <v>20212.05</v>
          </cell>
          <cell r="H424">
            <v>2</v>
          </cell>
          <cell r="I424">
            <v>0</v>
          </cell>
          <cell r="J424">
            <v>954934</v>
          </cell>
          <cell r="K424">
            <v>15132687.699999999</v>
          </cell>
          <cell r="L424">
            <v>14177753.699999999</v>
          </cell>
          <cell r="M424">
            <v>0</v>
          </cell>
          <cell r="N424">
            <v>0</v>
          </cell>
          <cell r="O424" t="str">
            <v>Тек. счета махал.комитетов (малообеспеченным)</v>
          </cell>
        </row>
        <row r="425">
          <cell r="A425">
            <v>9</v>
          </cell>
          <cell r="B425">
            <v>214</v>
          </cell>
          <cell r="C425">
            <v>7783</v>
          </cell>
          <cell r="D425">
            <v>700</v>
          </cell>
          <cell r="E425">
            <v>13</v>
          </cell>
          <cell r="F425">
            <v>20212.05</v>
          </cell>
          <cell r="H425">
            <v>2</v>
          </cell>
          <cell r="I425">
            <v>0</v>
          </cell>
          <cell r="J425">
            <v>58036</v>
          </cell>
          <cell r="K425">
            <v>7977239</v>
          </cell>
          <cell r="L425">
            <v>7969386</v>
          </cell>
          <cell r="M425">
            <v>0</v>
          </cell>
          <cell r="N425">
            <v>50183</v>
          </cell>
          <cell r="O425" t="str">
            <v>Тек. счета махал.комитетов (малообеспеченным)</v>
          </cell>
        </row>
        <row r="426">
          <cell r="A426">
            <v>9</v>
          </cell>
          <cell r="B426">
            <v>214</v>
          </cell>
          <cell r="C426">
            <v>7845</v>
          </cell>
          <cell r="D426">
            <v>700</v>
          </cell>
          <cell r="E426">
            <v>13</v>
          </cell>
          <cell r="F426">
            <v>20212.05</v>
          </cell>
          <cell r="H426">
            <v>2</v>
          </cell>
          <cell r="I426">
            <v>0</v>
          </cell>
          <cell r="J426">
            <v>245698.5</v>
          </cell>
          <cell r="K426">
            <v>13303198</v>
          </cell>
          <cell r="L426">
            <v>13160500</v>
          </cell>
          <cell r="M426">
            <v>0</v>
          </cell>
          <cell r="N426">
            <v>103000.5</v>
          </cell>
          <cell r="O426" t="str">
            <v>Тек. счета махал.комитетов (малообеспеченным)</v>
          </cell>
        </row>
        <row r="427">
          <cell r="A427">
            <v>9</v>
          </cell>
          <cell r="B427">
            <v>214</v>
          </cell>
          <cell r="C427">
            <v>7948</v>
          </cell>
          <cell r="D427">
            <v>700</v>
          </cell>
          <cell r="E427">
            <v>13</v>
          </cell>
          <cell r="F427">
            <v>20212.05</v>
          </cell>
          <cell r="H427">
            <v>2</v>
          </cell>
          <cell r="I427">
            <v>0</v>
          </cell>
          <cell r="J427">
            <v>77200</v>
          </cell>
          <cell r="K427">
            <v>3868241</v>
          </cell>
          <cell r="L427">
            <v>3854793</v>
          </cell>
          <cell r="M427">
            <v>0</v>
          </cell>
          <cell r="N427">
            <v>63752</v>
          </cell>
          <cell r="O427" t="str">
            <v>Тек. счета махал.комитетов (малообеспеченным)</v>
          </cell>
        </row>
        <row r="428">
          <cell r="A428">
            <v>9</v>
          </cell>
          <cell r="B428">
            <v>214</v>
          </cell>
          <cell r="C428">
            <v>8002</v>
          </cell>
          <cell r="D428">
            <v>700</v>
          </cell>
          <cell r="E428">
            <v>13</v>
          </cell>
          <cell r="F428">
            <v>20212.05</v>
          </cell>
          <cell r="H428">
            <v>2</v>
          </cell>
          <cell r="I428">
            <v>0</v>
          </cell>
          <cell r="J428">
            <v>25483.13</v>
          </cell>
          <cell r="K428">
            <v>5524040</v>
          </cell>
          <cell r="L428">
            <v>5502787</v>
          </cell>
          <cell r="M428">
            <v>0</v>
          </cell>
          <cell r="N428">
            <v>4230.13</v>
          </cell>
          <cell r="O428" t="str">
            <v>Тек. счета махал.комитетов (малообеспеченным)</v>
          </cell>
        </row>
        <row r="429">
          <cell r="A429">
            <v>9</v>
          </cell>
          <cell r="B429">
            <v>214</v>
          </cell>
          <cell r="C429">
            <v>8104</v>
          </cell>
          <cell r="D429">
            <v>700</v>
          </cell>
          <cell r="E429">
            <v>13</v>
          </cell>
          <cell r="F429">
            <v>20212.05</v>
          </cell>
          <cell r="H429">
            <v>2</v>
          </cell>
          <cell r="I429">
            <v>0</v>
          </cell>
          <cell r="J429">
            <v>132317</v>
          </cell>
          <cell r="K429">
            <v>6943898</v>
          </cell>
          <cell r="L429">
            <v>6866748</v>
          </cell>
          <cell r="M429">
            <v>0</v>
          </cell>
          <cell r="N429">
            <v>55167</v>
          </cell>
          <cell r="O429" t="str">
            <v>Тек. счета махал.комитетов (малообеспеченным)</v>
          </cell>
        </row>
        <row r="430">
          <cell r="A430">
            <v>9</v>
          </cell>
          <cell r="B430">
            <v>214</v>
          </cell>
          <cell r="C430">
            <v>8137</v>
          </cell>
          <cell r="D430">
            <v>700</v>
          </cell>
          <cell r="E430">
            <v>13</v>
          </cell>
          <cell r="F430">
            <v>20212.05</v>
          </cell>
          <cell r="H430">
            <v>2</v>
          </cell>
          <cell r="I430">
            <v>0</v>
          </cell>
          <cell r="J430">
            <v>20801</v>
          </cell>
          <cell r="K430">
            <v>4080299</v>
          </cell>
          <cell r="L430">
            <v>4059498</v>
          </cell>
          <cell r="M430">
            <v>0</v>
          </cell>
          <cell r="N430">
            <v>0</v>
          </cell>
          <cell r="O430" t="str">
            <v>Тек. счета махал.комитетов (малообеспечеHым)</v>
          </cell>
        </row>
        <row r="431">
          <cell r="A431">
            <v>9</v>
          </cell>
          <cell r="B431">
            <v>214</v>
          </cell>
          <cell r="C431">
            <v>8298</v>
          </cell>
          <cell r="D431">
            <v>700</v>
          </cell>
          <cell r="E431">
            <v>13</v>
          </cell>
          <cell r="F431">
            <v>20212.05</v>
          </cell>
          <cell r="H431">
            <v>2</v>
          </cell>
          <cell r="I431">
            <v>0</v>
          </cell>
          <cell r="J431">
            <v>427</v>
          </cell>
          <cell r="K431">
            <v>8110351</v>
          </cell>
          <cell r="L431">
            <v>8127500</v>
          </cell>
          <cell r="M431">
            <v>0</v>
          </cell>
          <cell r="N431">
            <v>17576</v>
          </cell>
          <cell r="O431" t="str">
            <v>Тек. счета махал.комитетов (малообеспеченным)</v>
          </cell>
        </row>
        <row r="432">
          <cell r="A432">
            <v>9</v>
          </cell>
          <cell r="B432">
            <v>214</v>
          </cell>
          <cell r="C432">
            <v>8533</v>
          </cell>
          <cell r="D432">
            <v>700</v>
          </cell>
          <cell r="E432">
            <v>13</v>
          </cell>
          <cell r="F432">
            <v>20212.05</v>
          </cell>
          <cell r="H432">
            <v>2</v>
          </cell>
          <cell r="I432">
            <v>0</v>
          </cell>
          <cell r="J432">
            <v>352465</v>
          </cell>
          <cell r="K432">
            <v>1523250</v>
          </cell>
          <cell r="L432">
            <v>1172980</v>
          </cell>
          <cell r="M432">
            <v>0</v>
          </cell>
          <cell r="N432">
            <v>2195</v>
          </cell>
          <cell r="O432" t="str">
            <v>Тек. счета махал.комитетов (малообеспеченным)</v>
          </cell>
        </row>
        <row r="433">
          <cell r="A433">
            <v>9</v>
          </cell>
          <cell r="B433">
            <v>214</v>
          </cell>
          <cell r="C433">
            <v>8659</v>
          </cell>
          <cell r="D433">
            <v>700</v>
          </cell>
          <cell r="E433">
            <v>13</v>
          </cell>
          <cell r="F433">
            <v>20212.05</v>
          </cell>
          <cell r="H433">
            <v>2</v>
          </cell>
          <cell r="I433">
            <v>0</v>
          </cell>
          <cell r="J433">
            <v>313460.5</v>
          </cell>
          <cell r="K433">
            <v>7960480</v>
          </cell>
          <cell r="L433">
            <v>7647776</v>
          </cell>
          <cell r="M433">
            <v>0</v>
          </cell>
          <cell r="N433">
            <v>756.5</v>
          </cell>
          <cell r="O433" t="str">
            <v>Тек. счета махал.комитетов (малообеспеченным)</v>
          </cell>
        </row>
        <row r="434">
          <cell r="A434">
            <v>9</v>
          </cell>
          <cell r="B434">
            <v>214</v>
          </cell>
          <cell r="C434">
            <v>3563</v>
          </cell>
          <cell r="D434">
            <v>701</v>
          </cell>
          <cell r="E434">
            <v>13</v>
          </cell>
          <cell r="F434">
            <v>20212.060000000001</v>
          </cell>
          <cell r="H434">
            <v>2</v>
          </cell>
          <cell r="I434">
            <v>0</v>
          </cell>
          <cell r="J434">
            <v>0</v>
          </cell>
          <cell r="K434">
            <v>156247.73000000001</v>
          </cell>
          <cell r="L434">
            <v>199000</v>
          </cell>
          <cell r="M434">
            <v>0</v>
          </cell>
          <cell r="N434">
            <v>42752.27</v>
          </cell>
          <cell r="O434" t="str">
            <v>Тек. счета общественных организаций</v>
          </cell>
        </row>
        <row r="435">
          <cell r="A435">
            <v>9</v>
          </cell>
          <cell r="B435">
            <v>214</v>
          </cell>
          <cell r="C435">
            <v>3563</v>
          </cell>
          <cell r="D435">
            <v>701.01</v>
          </cell>
          <cell r="E435">
            <v>13</v>
          </cell>
          <cell r="F435">
            <v>20212.07</v>
          </cell>
          <cell r="H435">
            <v>2</v>
          </cell>
          <cell r="I435">
            <v>0</v>
          </cell>
          <cell r="J435">
            <v>39757.5</v>
          </cell>
          <cell r="K435">
            <v>34021240</v>
          </cell>
          <cell r="L435">
            <v>33981482.5</v>
          </cell>
          <cell r="M435">
            <v>0</v>
          </cell>
          <cell r="N435">
            <v>0</v>
          </cell>
          <cell r="O435" t="str">
            <v>Тек.счета махал.комитетов (пособие до 16 лет)</v>
          </cell>
        </row>
        <row r="436">
          <cell r="A436">
            <v>9</v>
          </cell>
          <cell r="B436">
            <v>214</v>
          </cell>
          <cell r="C436">
            <v>5996</v>
          </cell>
          <cell r="D436">
            <v>701.01</v>
          </cell>
          <cell r="E436">
            <v>13</v>
          </cell>
          <cell r="F436">
            <v>20212.07</v>
          </cell>
          <cell r="H436">
            <v>2</v>
          </cell>
          <cell r="I436">
            <v>0</v>
          </cell>
          <cell r="J436">
            <v>0</v>
          </cell>
          <cell r="K436">
            <v>82961896.5</v>
          </cell>
          <cell r="L436">
            <v>82964069.5</v>
          </cell>
          <cell r="M436">
            <v>0</v>
          </cell>
          <cell r="N436">
            <v>2173</v>
          </cell>
          <cell r="O436" t="str">
            <v>Тек.счета махал.комитетов (пособие до 16 лет)</v>
          </cell>
        </row>
        <row r="437">
          <cell r="A437">
            <v>9</v>
          </cell>
          <cell r="B437">
            <v>214</v>
          </cell>
          <cell r="C437">
            <v>7783</v>
          </cell>
          <cell r="D437">
            <v>701.01</v>
          </cell>
          <cell r="E437">
            <v>13</v>
          </cell>
          <cell r="F437">
            <v>20212.07</v>
          </cell>
          <cell r="H437">
            <v>2</v>
          </cell>
          <cell r="I437">
            <v>0</v>
          </cell>
          <cell r="J437">
            <v>420225</v>
          </cell>
          <cell r="K437">
            <v>39367799</v>
          </cell>
          <cell r="L437">
            <v>39026840</v>
          </cell>
          <cell r="M437">
            <v>0</v>
          </cell>
          <cell r="N437">
            <v>79266</v>
          </cell>
          <cell r="O437" t="str">
            <v>Тек.счета махал.комитетов (пособие до 16 лет)</v>
          </cell>
        </row>
        <row r="438">
          <cell r="A438">
            <v>9</v>
          </cell>
          <cell r="B438">
            <v>214</v>
          </cell>
          <cell r="C438">
            <v>7845</v>
          </cell>
          <cell r="D438">
            <v>701.01</v>
          </cell>
          <cell r="E438">
            <v>13</v>
          </cell>
          <cell r="F438">
            <v>20212.07</v>
          </cell>
          <cell r="H438">
            <v>2</v>
          </cell>
          <cell r="I438">
            <v>0</v>
          </cell>
          <cell r="J438">
            <v>1837410.5</v>
          </cell>
          <cell r="K438">
            <v>53140993.5</v>
          </cell>
          <cell r="L438">
            <v>51324375</v>
          </cell>
          <cell r="M438">
            <v>0</v>
          </cell>
          <cell r="N438">
            <v>20792</v>
          </cell>
          <cell r="O438" t="str">
            <v>Тек.счета махал.комитетов (пособие до 16 лет)</v>
          </cell>
        </row>
        <row r="439">
          <cell r="A439">
            <v>9</v>
          </cell>
          <cell r="B439">
            <v>214</v>
          </cell>
          <cell r="C439">
            <v>7948</v>
          </cell>
          <cell r="D439">
            <v>701.01</v>
          </cell>
          <cell r="E439">
            <v>13</v>
          </cell>
          <cell r="F439">
            <v>20212.07</v>
          </cell>
          <cell r="H439">
            <v>2</v>
          </cell>
          <cell r="I439">
            <v>0</v>
          </cell>
          <cell r="J439">
            <v>16650</v>
          </cell>
          <cell r="K439">
            <v>52165181.5</v>
          </cell>
          <cell r="L439">
            <v>52233232</v>
          </cell>
          <cell r="M439">
            <v>0</v>
          </cell>
          <cell r="N439">
            <v>84700.5</v>
          </cell>
          <cell r="O439" t="str">
            <v>Тек.счета махал.комитетов (пособие до 16 лет)</v>
          </cell>
        </row>
        <row r="440">
          <cell r="A440">
            <v>9</v>
          </cell>
          <cell r="B440">
            <v>214</v>
          </cell>
          <cell r="C440">
            <v>8002</v>
          </cell>
          <cell r="D440">
            <v>701.01</v>
          </cell>
          <cell r="E440">
            <v>13</v>
          </cell>
          <cell r="F440">
            <v>20212.07</v>
          </cell>
          <cell r="H440">
            <v>2</v>
          </cell>
          <cell r="I440">
            <v>0</v>
          </cell>
          <cell r="J440">
            <v>72685.5</v>
          </cell>
          <cell r="K440">
            <v>49579180</v>
          </cell>
          <cell r="L440">
            <v>49510700</v>
          </cell>
          <cell r="M440">
            <v>0</v>
          </cell>
          <cell r="N440">
            <v>4205.5</v>
          </cell>
          <cell r="O440" t="str">
            <v>Тек.счета махал.комитетов (пособие до 16 лет)</v>
          </cell>
        </row>
        <row r="441">
          <cell r="A441">
            <v>9</v>
          </cell>
          <cell r="B441">
            <v>214</v>
          </cell>
          <cell r="C441">
            <v>8104</v>
          </cell>
          <cell r="D441">
            <v>701.01</v>
          </cell>
          <cell r="E441">
            <v>13</v>
          </cell>
          <cell r="F441">
            <v>20212.07</v>
          </cell>
          <cell r="H441">
            <v>2</v>
          </cell>
          <cell r="I441">
            <v>0</v>
          </cell>
          <cell r="J441">
            <v>30970</v>
          </cell>
          <cell r="K441">
            <v>43198659</v>
          </cell>
          <cell r="L441">
            <v>43169220</v>
          </cell>
          <cell r="M441">
            <v>0</v>
          </cell>
          <cell r="N441">
            <v>1531</v>
          </cell>
          <cell r="O441" t="str">
            <v>Тек.счета махал.комитетов (пособие до 16 лет)</v>
          </cell>
        </row>
        <row r="442">
          <cell r="A442">
            <v>9</v>
          </cell>
          <cell r="B442">
            <v>214</v>
          </cell>
          <cell r="C442">
            <v>8137</v>
          </cell>
          <cell r="D442">
            <v>701.01</v>
          </cell>
          <cell r="E442">
            <v>13</v>
          </cell>
          <cell r="F442">
            <v>20212.07</v>
          </cell>
          <cell r="H442">
            <v>2</v>
          </cell>
          <cell r="I442">
            <v>0</v>
          </cell>
          <cell r="J442">
            <v>343372.06</v>
          </cell>
          <cell r="K442">
            <v>33464571.559999999</v>
          </cell>
          <cell r="L442">
            <v>33130854.559999999</v>
          </cell>
          <cell r="M442">
            <v>0</v>
          </cell>
          <cell r="N442">
            <v>9655.06</v>
          </cell>
          <cell r="O442" t="str">
            <v>Тек.счета махал.комитетов (пособие до 16 лет)</v>
          </cell>
        </row>
        <row r="443">
          <cell r="A443">
            <v>9</v>
          </cell>
          <cell r="B443">
            <v>214</v>
          </cell>
          <cell r="C443">
            <v>8298</v>
          </cell>
          <cell r="D443">
            <v>701.01</v>
          </cell>
          <cell r="E443">
            <v>13</v>
          </cell>
          <cell r="F443">
            <v>20212.07</v>
          </cell>
          <cell r="H443">
            <v>2</v>
          </cell>
          <cell r="I443">
            <v>0</v>
          </cell>
          <cell r="J443">
            <v>970070</v>
          </cell>
          <cell r="K443">
            <v>47704988</v>
          </cell>
          <cell r="L443">
            <v>46950706</v>
          </cell>
          <cell r="M443">
            <v>0</v>
          </cell>
          <cell r="N443">
            <v>215788</v>
          </cell>
          <cell r="O443" t="str">
            <v>Тек.счета махал.комитетов (пособие до 16 лет)</v>
          </cell>
        </row>
        <row r="444">
          <cell r="A444">
            <v>9</v>
          </cell>
          <cell r="B444">
            <v>214</v>
          </cell>
          <cell r="C444">
            <v>8533</v>
          </cell>
          <cell r="D444">
            <v>701.01</v>
          </cell>
          <cell r="E444">
            <v>13</v>
          </cell>
          <cell r="F444">
            <v>20212.07</v>
          </cell>
          <cell r="H444">
            <v>2</v>
          </cell>
          <cell r="I444">
            <v>0</v>
          </cell>
          <cell r="J444">
            <v>866786</v>
          </cell>
          <cell r="K444">
            <v>2545720</v>
          </cell>
          <cell r="L444">
            <v>1822200</v>
          </cell>
          <cell r="M444">
            <v>0</v>
          </cell>
          <cell r="N444">
            <v>143266</v>
          </cell>
          <cell r="O444" t="str">
            <v>Тек.счета махал.комитетов (пособие до 16 лет)</v>
          </cell>
        </row>
        <row r="445">
          <cell r="A445">
            <v>9</v>
          </cell>
          <cell r="B445">
            <v>214</v>
          </cell>
          <cell r="C445">
            <v>8659</v>
          </cell>
          <cell r="D445">
            <v>701.01</v>
          </cell>
          <cell r="E445">
            <v>13</v>
          </cell>
          <cell r="F445">
            <v>20212.07</v>
          </cell>
          <cell r="H445">
            <v>2</v>
          </cell>
          <cell r="I445">
            <v>0</v>
          </cell>
          <cell r="J445">
            <v>48892</v>
          </cell>
          <cell r="K445">
            <v>54426099.5</v>
          </cell>
          <cell r="L445">
            <v>54401946.5</v>
          </cell>
          <cell r="M445">
            <v>0</v>
          </cell>
          <cell r="N445">
            <v>24739</v>
          </cell>
          <cell r="O445" t="str">
            <v>Тек.счета махал.комитетов (пособие до 16 лет)</v>
          </cell>
        </row>
        <row r="446">
          <cell r="A446">
            <v>9</v>
          </cell>
          <cell r="B446">
            <v>214</v>
          </cell>
          <cell r="C446">
            <v>3563</v>
          </cell>
          <cell r="D446">
            <v>701.03</v>
          </cell>
          <cell r="E446">
            <v>0</v>
          </cell>
          <cell r="F446">
            <v>20212.080000000002</v>
          </cell>
          <cell r="H446">
            <v>0</v>
          </cell>
          <cell r="I446">
            <v>0</v>
          </cell>
          <cell r="J446">
            <v>0</v>
          </cell>
          <cell r="K446">
            <v>18314141</v>
          </cell>
          <cell r="L446">
            <v>18314141</v>
          </cell>
          <cell r="M446">
            <v>0</v>
          </cell>
          <cell r="N446">
            <v>0</v>
          </cell>
          <cell r="O446" t="str">
            <v>Тек.счета махал.комитетов (пособие матерям по уходу за детьм</v>
          </cell>
        </row>
        <row r="447">
          <cell r="A447">
            <v>9</v>
          </cell>
          <cell r="B447">
            <v>214</v>
          </cell>
          <cell r="C447">
            <v>5996</v>
          </cell>
          <cell r="D447">
            <v>701.03</v>
          </cell>
          <cell r="E447">
            <v>0</v>
          </cell>
          <cell r="F447">
            <v>20212.080000000002</v>
          </cell>
          <cell r="H447">
            <v>0</v>
          </cell>
          <cell r="I447">
            <v>0</v>
          </cell>
          <cell r="J447">
            <v>0</v>
          </cell>
          <cell r="K447">
            <v>35895185</v>
          </cell>
          <cell r="L447">
            <v>35897810</v>
          </cell>
          <cell r="M447">
            <v>0</v>
          </cell>
          <cell r="N447">
            <v>2625</v>
          </cell>
          <cell r="O447" t="str">
            <v>Тек.счета махал.комитетов (пособие матерям по уходу за детьм</v>
          </cell>
        </row>
        <row r="448">
          <cell r="A448">
            <v>9</v>
          </cell>
          <cell r="B448">
            <v>214</v>
          </cell>
          <cell r="C448">
            <v>7783</v>
          </cell>
          <cell r="D448">
            <v>701.03</v>
          </cell>
          <cell r="E448">
            <v>0</v>
          </cell>
          <cell r="F448">
            <v>20212.080000000002</v>
          </cell>
          <cell r="H448">
            <v>0</v>
          </cell>
          <cell r="I448">
            <v>0</v>
          </cell>
          <cell r="J448">
            <v>0</v>
          </cell>
          <cell r="K448">
            <v>24893270</v>
          </cell>
          <cell r="L448">
            <v>24902305</v>
          </cell>
          <cell r="M448">
            <v>0</v>
          </cell>
          <cell r="N448">
            <v>9035</v>
          </cell>
          <cell r="O448" t="str">
            <v>Тек.счета махал.комитетов (пособие матерям по уходу за детьм</v>
          </cell>
        </row>
        <row r="449">
          <cell r="A449">
            <v>9</v>
          </cell>
          <cell r="B449">
            <v>214</v>
          </cell>
          <cell r="C449">
            <v>7845</v>
          </cell>
          <cell r="D449">
            <v>701.03</v>
          </cell>
          <cell r="E449">
            <v>0</v>
          </cell>
          <cell r="F449">
            <v>20212.080000000002</v>
          </cell>
          <cell r="H449">
            <v>0</v>
          </cell>
          <cell r="I449">
            <v>0</v>
          </cell>
          <cell r="J449">
            <v>0</v>
          </cell>
          <cell r="K449">
            <v>29521706</v>
          </cell>
          <cell r="L449">
            <v>29803645</v>
          </cell>
          <cell r="M449">
            <v>0</v>
          </cell>
          <cell r="N449">
            <v>281939</v>
          </cell>
          <cell r="O449" t="str">
            <v>Тек.счета махал.комитетов (пособие матерям по уходу за детьм</v>
          </cell>
        </row>
        <row r="450">
          <cell r="A450">
            <v>9</v>
          </cell>
          <cell r="B450">
            <v>214</v>
          </cell>
          <cell r="C450">
            <v>7948</v>
          </cell>
          <cell r="D450">
            <v>701.03</v>
          </cell>
          <cell r="E450">
            <v>0</v>
          </cell>
          <cell r="F450">
            <v>20212.080000000002</v>
          </cell>
          <cell r="H450">
            <v>0</v>
          </cell>
          <cell r="I450">
            <v>0</v>
          </cell>
          <cell r="J450">
            <v>0</v>
          </cell>
          <cell r="K450">
            <v>23979765</v>
          </cell>
          <cell r="L450">
            <v>24011280</v>
          </cell>
          <cell r="M450">
            <v>0</v>
          </cell>
          <cell r="N450">
            <v>31515</v>
          </cell>
          <cell r="O450" t="str">
            <v>Тек.счета махал.комитетов (пособие матерям по уходу за детьм</v>
          </cell>
        </row>
        <row r="451">
          <cell r="A451">
            <v>9</v>
          </cell>
          <cell r="B451">
            <v>214</v>
          </cell>
          <cell r="C451">
            <v>8002</v>
          </cell>
          <cell r="D451">
            <v>701.03</v>
          </cell>
          <cell r="E451">
            <v>0</v>
          </cell>
          <cell r="F451">
            <v>20212.080000000002</v>
          </cell>
          <cell r="H451">
            <v>0</v>
          </cell>
          <cell r="I451">
            <v>0</v>
          </cell>
          <cell r="J451">
            <v>0</v>
          </cell>
          <cell r="K451">
            <v>19015620</v>
          </cell>
          <cell r="L451">
            <v>19019820</v>
          </cell>
          <cell r="M451">
            <v>0</v>
          </cell>
          <cell r="N451">
            <v>4200</v>
          </cell>
          <cell r="O451" t="str">
            <v>Тек.счета махал.комитетов (пособие матерям по уходу за детьм</v>
          </cell>
        </row>
        <row r="452">
          <cell r="A452">
            <v>9</v>
          </cell>
          <cell r="B452">
            <v>214</v>
          </cell>
          <cell r="C452">
            <v>8104</v>
          </cell>
          <cell r="D452">
            <v>701.03</v>
          </cell>
          <cell r="E452">
            <v>0</v>
          </cell>
          <cell r="F452">
            <v>20212.080000000002</v>
          </cell>
          <cell r="H452">
            <v>0</v>
          </cell>
          <cell r="I452">
            <v>0</v>
          </cell>
          <cell r="J452">
            <v>0</v>
          </cell>
          <cell r="K452">
            <v>15593530</v>
          </cell>
          <cell r="L452">
            <v>15595630</v>
          </cell>
          <cell r="M452">
            <v>0</v>
          </cell>
          <cell r="N452">
            <v>2100</v>
          </cell>
          <cell r="O452" t="str">
            <v>Тек.счета махал.комитетов (пособие матерям по уходу за детьм</v>
          </cell>
        </row>
        <row r="453">
          <cell r="A453">
            <v>9</v>
          </cell>
          <cell r="B453">
            <v>214</v>
          </cell>
          <cell r="C453">
            <v>8137</v>
          </cell>
          <cell r="D453">
            <v>701.03</v>
          </cell>
          <cell r="E453">
            <v>0</v>
          </cell>
          <cell r="F453">
            <v>20212.080000000002</v>
          </cell>
          <cell r="H453">
            <v>0</v>
          </cell>
          <cell r="I453">
            <v>0</v>
          </cell>
          <cell r="J453">
            <v>0</v>
          </cell>
          <cell r="K453">
            <v>12695790</v>
          </cell>
          <cell r="L453">
            <v>12695790</v>
          </cell>
          <cell r="M453">
            <v>0</v>
          </cell>
          <cell r="N453">
            <v>0</v>
          </cell>
          <cell r="O453" t="str">
            <v>Тек.счета махал.комитетов (пособие матерям по уходу за детьм</v>
          </cell>
        </row>
        <row r="454">
          <cell r="A454">
            <v>9</v>
          </cell>
          <cell r="B454">
            <v>214</v>
          </cell>
          <cell r="C454">
            <v>8298</v>
          </cell>
          <cell r="D454">
            <v>701.03</v>
          </cell>
          <cell r="E454">
            <v>0</v>
          </cell>
          <cell r="F454">
            <v>20212.080000000002</v>
          </cell>
          <cell r="H454">
            <v>0</v>
          </cell>
          <cell r="I454">
            <v>0</v>
          </cell>
          <cell r="J454">
            <v>0</v>
          </cell>
          <cell r="K454">
            <v>18857770</v>
          </cell>
          <cell r="L454">
            <v>18971500</v>
          </cell>
          <cell r="M454">
            <v>0</v>
          </cell>
          <cell r="N454">
            <v>113730</v>
          </cell>
          <cell r="O454" t="str">
            <v>Тек.счета махал.комитетов (пособие матерям по уходу за детьм</v>
          </cell>
        </row>
        <row r="455">
          <cell r="A455">
            <v>9</v>
          </cell>
          <cell r="B455">
            <v>214</v>
          </cell>
          <cell r="C455">
            <v>8533</v>
          </cell>
          <cell r="D455">
            <v>701.03</v>
          </cell>
          <cell r="E455">
            <v>0</v>
          </cell>
          <cell r="F455">
            <v>20212.080000000002</v>
          </cell>
          <cell r="H455">
            <v>0</v>
          </cell>
          <cell r="I455">
            <v>0</v>
          </cell>
          <cell r="J455">
            <v>0</v>
          </cell>
          <cell r="K455">
            <v>3900375</v>
          </cell>
          <cell r="L455">
            <v>3902200</v>
          </cell>
          <cell r="M455">
            <v>0</v>
          </cell>
          <cell r="N455">
            <v>1825</v>
          </cell>
          <cell r="O455" t="str">
            <v>Тек.счета махал.комитетов (пособие матерям по уходу за детьм</v>
          </cell>
        </row>
        <row r="456">
          <cell r="A456">
            <v>9</v>
          </cell>
          <cell r="B456">
            <v>214</v>
          </cell>
          <cell r="C456">
            <v>8659</v>
          </cell>
          <cell r="D456">
            <v>701.03</v>
          </cell>
          <cell r="E456">
            <v>0</v>
          </cell>
          <cell r="F456">
            <v>20212.080000000002</v>
          </cell>
          <cell r="H456">
            <v>0</v>
          </cell>
          <cell r="I456">
            <v>0</v>
          </cell>
          <cell r="J456">
            <v>0</v>
          </cell>
          <cell r="K456">
            <v>26411850</v>
          </cell>
          <cell r="L456">
            <v>26416505</v>
          </cell>
          <cell r="M456">
            <v>0</v>
          </cell>
          <cell r="N456">
            <v>4655</v>
          </cell>
          <cell r="O456" t="str">
            <v>Тек.счета махал.комитетов (пособие матерям по уходу за детьм</v>
          </cell>
        </row>
        <row r="457">
          <cell r="A457">
            <v>9</v>
          </cell>
          <cell r="B457">
            <v>214</v>
          </cell>
          <cell r="C457">
            <v>3563</v>
          </cell>
          <cell r="D457">
            <v>701.04</v>
          </cell>
          <cell r="E457">
            <v>0</v>
          </cell>
          <cell r="F457">
            <v>20212.09</v>
          </cell>
          <cell r="H457">
            <v>0</v>
          </cell>
          <cell r="I457">
            <v>0</v>
          </cell>
          <cell r="J457">
            <v>0</v>
          </cell>
          <cell r="K457">
            <v>523835.02</v>
          </cell>
          <cell r="L457">
            <v>523835.02</v>
          </cell>
          <cell r="M457">
            <v>0</v>
          </cell>
          <cell r="N457">
            <v>0</v>
          </cell>
          <cell r="O457" t="str">
            <v>Тек.счета махал.комитетов (Обеспечение прод-ми питания одино</v>
          </cell>
        </row>
        <row r="458">
          <cell r="A458">
            <v>9</v>
          </cell>
          <cell r="B458">
            <v>214</v>
          </cell>
          <cell r="C458">
            <v>5996</v>
          </cell>
          <cell r="D458">
            <v>701.04</v>
          </cell>
          <cell r="E458">
            <v>0</v>
          </cell>
          <cell r="F458">
            <v>20212.09</v>
          </cell>
          <cell r="H458">
            <v>0</v>
          </cell>
          <cell r="I458">
            <v>0</v>
          </cell>
          <cell r="J458">
            <v>0</v>
          </cell>
          <cell r="K458">
            <v>302726.7</v>
          </cell>
          <cell r="L458">
            <v>302726.7</v>
          </cell>
          <cell r="M458">
            <v>0</v>
          </cell>
          <cell r="N458">
            <v>0</v>
          </cell>
          <cell r="O458" t="str">
            <v>Тек.счета махал.комитетов (Обеспечение прод-ми питания одино</v>
          </cell>
        </row>
        <row r="459">
          <cell r="A459">
            <v>9</v>
          </cell>
          <cell r="B459">
            <v>214</v>
          </cell>
          <cell r="C459">
            <v>7783</v>
          </cell>
          <cell r="D459">
            <v>701.04</v>
          </cell>
          <cell r="E459">
            <v>0</v>
          </cell>
          <cell r="F459">
            <v>20212.09</v>
          </cell>
          <cell r="H459">
            <v>0</v>
          </cell>
          <cell r="I459">
            <v>0</v>
          </cell>
          <cell r="J459">
            <v>0</v>
          </cell>
          <cell r="K459">
            <v>391388.71</v>
          </cell>
          <cell r="L459">
            <v>561556.47999999998</v>
          </cell>
          <cell r="M459">
            <v>0</v>
          </cell>
          <cell r="N459">
            <v>170167.77</v>
          </cell>
          <cell r="O459" t="str">
            <v>Тек.счета махал.комитетов (Обеспечение прод-ми питания одино</v>
          </cell>
        </row>
        <row r="460">
          <cell r="A460">
            <v>9</v>
          </cell>
          <cell r="B460">
            <v>214</v>
          </cell>
          <cell r="C460">
            <v>7845</v>
          </cell>
          <cell r="D460">
            <v>701.04</v>
          </cell>
          <cell r="E460">
            <v>0</v>
          </cell>
          <cell r="F460">
            <v>20212.09</v>
          </cell>
          <cell r="H460">
            <v>0</v>
          </cell>
          <cell r="I460">
            <v>0</v>
          </cell>
          <cell r="J460">
            <v>0</v>
          </cell>
          <cell r="K460">
            <v>173000</v>
          </cell>
          <cell r="L460">
            <v>317000</v>
          </cell>
          <cell r="M460">
            <v>0</v>
          </cell>
          <cell r="N460">
            <v>144000</v>
          </cell>
          <cell r="O460" t="str">
            <v>Тек.счета махал.комитетов (Обеспечение прод-ми питания одино</v>
          </cell>
        </row>
        <row r="461">
          <cell r="A461">
            <v>9</v>
          </cell>
          <cell r="B461">
            <v>214</v>
          </cell>
          <cell r="C461">
            <v>7948</v>
          </cell>
          <cell r="D461">
            <v>701.04</v>
          </cell>
          <cell r="E461">
            <v>0</v>
          </cell>
          <cell r="F461">
            <v>20212.09</v>
          </cell>
          <cell r="H461">
            <v>0</v>
          </cell>
          <cell r="I461">
            <v>0</v>
          </cell>
          <cell r="J461">
            <v>0</v>
          </cell>
          <cell r="K461">
            <v>71899</v>
          </cell>
          <cell r="L461">
            <v>138346</v>
          </cell>
          <cell r="M461">
            <v>0</v>
          </cell>
          <cell r="N461">
            <v>66447</v>
          </cell>
          <cell r="O461" t="str">
            <v>Тек.счета махал.комитетов (Обеспечение прод-ми питания одино</v>
          </cell>
        </row>
        <row r="462">
          <cell r="A462">
            <v>9</v>
          </cell>
          <cell r="B462">
            <v>214</v>
          </cell>
          <cell r="C462">
            <v>8002</v>
          </cell>
          <cell r="D462">
            <v>701.04</v>
          </cell>
          <cell r="E462">
            <v>0</v>
          </cell>
          <cell r="F462">
            <v>20212.09</v>
          </cell>
          <cell r="H462">
            <v>0</v>
          </cell>
          <cell r="I462">
            <v>0</v>
          </cell>
          <cell r="J462">
            <v>0</v>
          </cell>
          <cell r="K462">
            <v>203534</v>
          </cell>
          <cell r="L462">
            <v>280409</v>
          </cell>
          <cell r="M462">
            <v>0</v>
          </cell>
          <cell r="N462">
            <v>76875</v>
          </cell>
          <cell r="O462" t="str">
            <v>Тек.счета махал.комитетов (Обеспечение прод-ми питания одино</v>
          </cell>
        </row>
        <row r="463">
          <cell r="A463">
            <v>9</v>
          </cell>
          <cell r="B463">
            <v>214</v>
          </cell>
          <cell r="C463">
            <v>8104</v>
          </cell>
          <cell r="D463">
            <v>701.04</v>
          </cell>
          <cell r="E463">
            <v>0</v>
          </cell>
          <cell r="F463">
            <v>20212.09</v>
          </cell>
          <cell r="H463">
            <v>0</v>
          </cell>
          <cell r="I463">
            <v>0</v>
          </cell>
          <cell r="J463">
            <v>0</v>
          </cell>
          <cell r="K463">
            <v>146415.20000000001</v>
          </cell>
          <cell r="L463">
            <v>146415.35</v>
          </cell>
          <cell r="M463">
            <v>0</v>
          </cell>
          <cell r="N463">
            <v>0.15</v>
          </cell>
          <cell r="O463" t="str">
            <v>Тек.счета махал.комитетов (Обеспечение прод-ми питания одино</v>
          </cell>
        </row>
        <row r="464">
          <cell r="A464">
            <v>9</v>
          </cell>
          <cell r="B464">
            <v>214</v>
          </cell>
          <cell r="C464">
            <v>8137</v>
          </cell>
          <cell r="D464">
            <v>701.04</v>
          </cell>
          <cell r="E464">
            <v>0</v>
          </cell>
          <cell r="F464">
            <v>20212.09</v>
          </cell>
          <cell r="H464">
            <v>0</v>
          </cell>
          <cell r="I464">
            <v>0</v>
          </cell>
          <cell r="J464">
            <v>0</v>
          </cell>
          <cell r="K464">
            <v>141253</v>
          </cell>
          <cell r="L464">
            <v>141253</v>
          </cell>
          <cell r="M464">
            <v>0</v>
          </cell>
          <cell r="N464">
            <v>0</v>
          </cell>
          <cell r="O464" t="str">
            <v>Тек.счета махал.комитетов (Обеспечение прод-ми питания одино</v>
          </cell>
        </row>
        <row r="465">
          <cell r="A465">
            <v>9</v>
          </cell>
          <cell r="B465">
            <v>214</v>
          </cell>
          <cell r="C465">
            <v>8298</v>
          </cell>
          <cell r="D465">
            <v>701.04</v>
          </cell>
          <cell r="E465">
            <v>0</v>
          </cell>
          <cell r="F465">
            <v>20212.09</v>
          </cell>
          <cell r="H465">
            <v>0</v>
          </cell>
          <cell r="I465">
            <v>0</v>
          </cell>
          <cell r="J465">
            <v>0</v>
          </cell>
          <cell r="K465">
            <v>11950</v>
          </cell>
          <cell r="L465">
            <v>73000</v>
          </cell>
          <cell r="M465">
            <v>0</v>
          </cell>
          <cell r="N465">
            <v>61050</v>
          </cell>
          <cell r="O465" t="str">
            <v>Тек.счета махал.комитетов (Обеспечение прод-ми питания одино</v>
          </cell>
        </row>
        <row r="466">
          <cell r="A466">
            <v>9</v>
          </cell>
          <cell r="B466">
            <v>214</v>
          </cell>
          <cell r="C466">
            <v>8533</v>
          </cell>
          <cell r="D466">
            <v>701.04</v>
          </cell>
          <cell r="E466">
            <v>0</v>
          </cell>
          <cell r="F466">
            <v>20212.09</v>
          </cell>
          <cell r="H466">
            <v>0</v>
          </cell>
          <cell r="I466">
            <v>0</v>
          </cell>
          <cell r="J466">
            <v>0</v>
          </cell>
          <cell r="K466">
            <v>59032.800000000003</v>
          </cell>
          <cell r="L466">
            <v>62000</v>
          </cell>
          <cell r="M466">
            <v>0</v>
          </cell>
          <cell r="N466">
            <v>2967.2</v>
          </cell>
          <cell r="O466" t="str">
            <v>Тек.счета махал.комитетов (Обеспечение прод-ми питания одино</v>
          </cell>
        </row>
        <row r="467">
          <cell r="A467">
            <v>9</v>
          </cell>
          <cell r="B467">
            <v>214</v>
          </cell>
          <cell r="C467">
            <v>8659</v>
          </cell>
          <cell r="D467">
            <v>701.04</v>
          </cell>
          <cell r="E467">
            <v>0</v>
          </cell>
          <cell r="F467">
            <v>20212.09</v>
          </cell>
          <cell r="H467">
            <v>0</v>
          </cell>
          <cell r="I467">
            <v>0</v>
          </cell>
          <cell r="J467">
            <v>0</v>
          </cell>
          <cell r="K467">
            <v>56993</v>
          </cell>
          <cell r="L467">
            <v>94781.67</v>
          </cell>
          <cell r="M467">
            <v>0</v>
          </cell>
          <cell r="N467">
            <v>37788.67</v>
          </cell>
          <cell r="O467" t="str">
            <v>Тек.счета махал.комитетов (Обеспечение прод-ми питания одино</v>
          </cell>
        </row>
        <row r="468">
          <cell r="A468">
            <v>9</v>
          </cell>
          <cell r="B468">
            <v>214</v>
          </cell>
          <cell r="C468">
            <v>214</v>
          </cell>
          <cell r="D468">
            <v>711.01</v>
          </cell>
          <cell r="E468">
            <v>14</v>
          </cell>
          <cell r="F468">
            <v>20206.02</v>
          </cell>
          <cell r="H468">
            <v>2</v>
          </cell>
          <cell r="I468">
            <v>0</v>
          </cell>
          <cell r="J468">
            <v>42.31</v>
          </cell>
          <cell r="K468">
            <v>0</v>
          </cell>
          <cell r="L468">
            <v>0</v>
          </cell>
          <cell r="M468">
            <v>0</v>
          </cell>
          <cell r="N468">
            <v>42.31</v>
          </cell>
          <cell r="O468" t="str">
            <v>"Talab qilib olguncha" omonati</v>
          </cell>
        </row>
        <row r="469">
          <cell r="A469">
            <v>9</v>
          </cell>
          <cell r="B469">
            <v>214</v>
          </cell>
          <cell r="C469">
            <v>3563</v>
          </cell>
          <cell r="D469">
            <v>711.01</v>
          </cell>
          <cell r="E469">
            <v>14</v>
          </cell>
          <cell r="F469">
            <v>20206.02</v>
          </cell>
          <cell r="H469">
            <v>2</v>
          </cell>
          <cell r="I469">
            <v>0</v>
          </cell>
          <cell r="J469">
            <v>19754311.09</v>
          </cell>
          <cell r="K469">
            <v>61054862.950000003</v>
          </cell>
          <cell r="L469">
            <v>68326546.120000005</v>
          </cell>
          <cell r="M469">
            <v>0</v>
          </cell>
          <cell r="N469">
            <v>27025994.260000002</v>
          </cell>
          <cell r="O469" t="str">
            <v>"Talab qilib olguncha" omonati</v>
          </cell>
        </row>
        <row r="470">
          <cell r="A470">
            <v>9</v>
          </cell>
          <cell r="B470">
            <v>214</v>
          </cell>
          <cell r="C470">
            <v>5996</v>
          </cell>
          <cell r="D470">
            <v>711.01</v>
          </cell>
          <cell r="E470">
            <v>14</v>
          </cell>
          <cell r="F470">
            <v>20206.02</v>
          </cell>
          <cell r="H470">
            <v>2</v>
          </cell>
          <cell r="I470">
            <v>0</v>
          </cell>
          <cell r="J470">
            <v>18273637.149999999</v>
          </cell>
          <cell r="K470">
            <v>39279935.439999998</v>
          </cell>
          <cell r="L470">
            <v>53431615.450000003</v>
          </cell>
          <cell r="M470">
            <v>0</v>
          </cell>
          <cell r="N470">
            <v>32425317.16</v>
          </cell>
          <cell r="O470" t="str">
            <v>"Talab qilib olguncha" omonati</v>
          </cell>
        </row>
        <row r="471">
          <cell r="A471">
            <v>9</v>
          </cell>
          <cell r="B471">
            <v>214</v>
          </cell>
          <cell r="C471">
            <v>7783</v>
          </cell>
          <cell r="D471">
            <v>711.01</v>
          </cell>
          <cell r="E471">
            <v>14</v>
          </cell>
          <cell r="F471">
            <v>20206.02</v>
          </cell>
          <cell r="H471">
            <v>2</v>
          </cell>
          <cell r="I471">
            <v>0</v>
          </cell>
          <cell r="J471">
            <v>17170950.039999999</v>
          </cell>
          <cell r="K471">
            <v>32738860.670000002</v>
          </cell>
          <cell r="L471">
            <v>34217290.450000003</v>
          </cell>
          <cell r="M471">
            <v>0</v>
          </cell>
          <cell r="N471">
            <v>18649379.82</v>
          </cell>
          <cell r="O471" t="str">
            <v>"Talab qilib olguncha" omonati</v>
          </cell>
        </row>
        <row r="472">
          <cell r="A472">
            <v>9</v>
          </cell>
          <cell r="B472">
            <v>214</v>
          </cell>
          <cell r="C472">
            <v>7845</v>
          </cell>
          <cell r="D472">
            <v>711.01</v>
          </cell>
          <cell r="E472">
            <v>14</v>
          </cell>
          <cell r="F472">
            <v>20206.02</v>
          </cell>
          <cell r="H472">
            <v>2</v>
          </cell>
          <cell r="I472">
            <v>0</v>
          </cell>
          <cell r="J472">
            <v>11579162.050000001</v>
          </cell>
          <cell r="K472">
            <v>40997796.259999998</v>
          </cell>
          <cell r="L472">
            <v>41387926.229999997</v>
          </cell>
          <cell r="M472">
            <v>0</v>
          </cell>
          <cell r="N472">
            <v>11969292.02</v>
          </cell>
          <cell r="O472" t="str">
            <v>"Talab qilib olguncha" omonati</v>
          </cell>
        </row>
        <row r="473">
          <cell r="A473">
            <v>9</v>
          </cell>
          <cell r="B473">
            <v>214</v>
          </cell>
          <cell r="C473">
            <v>7948</v>
          </cell>
          <cell r="D473">
            <v>711.01</v>
          </cell>
          <cell r="E473">
            <v>14</v>
          </cell>
          <cell r="F473">
            <v>20206.02</v>
          </cell>
          <cell r="H473">
            <v>2</v>
          </cell>
          <cell r="I473">
            <v>0</v>
          </cell>
          <cell r="J473">
            <v>16367742.460000001</v>
          </cell>
          <cell r="K473">
            <v>12767154.789999999</v>
          </cell>
          <cell r="L473">
            <v>13501961.939999999</v>
          </cell>
          <cell r="M473">
            <v>0</v>
          </cell>
          <cell r="N473">
            <v>17102549.609999999</v>
          </cell>
          <cell r="O473" t="str">
            <v>"Talab qilib olguncha" omonati</v>
          </cell>
        </row>
        <row r="474">
          <cell r="A474">
            <v>9</v>
          </cell>
          <cell r="B474">
            <v>214</v>
          </cell>
          <cell r="C474">
            <v>8002</v>
          </cell>
          <cell r="D474">
            <v>711.01</v>
          </cell>
          <cell r="E474">
            <v>14</v>
          </cell>
          <cell r="F474">
            <v>20206.02</v>
          </cell>
          <cell r="H474">
            <v>2</v>
          </cell>
          <cell r="I474">
            <v>0</v>
          </cell>
          <cell r="J474">
            <v>9508949.9800000004</v>
          </cell>
          <cell r="K474">
            <v>5330590.7</v>
          </cell>
          <cell r="L474">
            <v>6757022.3600000003</v>
          </cell>
          <cell r="M474">
            <v>0</v>
          </cell>
          <cell r="N474">
            <v>10935381.640000001</v>
          </cell>
          <cell r="O474" t="str">
            <v>"Talab qilib olguncha" omonati</v>
          </cell>
        </row>
        <row r="475">
          <cell r="A475">
            <v>9</v>
          </cell>
          <cell r="B475">
            <v>214</v>
          </cell>
          <cell r="C475">
            <v>8104</v>
          </cell>
          <cell r="D475">
            <v>711.01</v>
          </cell>
          <cell r="E475">
            <v>14</v>
          </cell>
          <cell r="F475">
            <v>20206.02</v>
          </cell>
          <cell r="H475">
            <v>2</v>
          </cell>
          <cell r="I475">
            <v>0</v>
          </cell>
          <cell r="J475">
            <v>11144135.82</v>
          </cell>
          <cell r="K475">
            <v>17032708.629999999</v>
          </cell>
          <cell r="L475">
            <v>17274294.93</v>
          </cell>
          <cell r="M475">
            <v>0</v>
          </cell>
          <cell r="N475">
            <v>11385722.119999999</v>
          </cell>
          <cell r="O475" t="str">
            <v>"Talab qilib olguncha" omonati</v>
          </cell>
        </row>
        <row r="476">
          <cell r="A476">
            <v>9</v>
          </cell>
          <cell r="B476">
            <v>214</v>
          </cell>
          <cell r="C476">
            <v>8137</v>
          </cell>
          <cell r="D476">
            <v>711.01</v>
          </cell>
          <cell r="E476">
            <v>14</v>
          </cell>
          <cell r="F476">
            <v>20206.02</v>
          </cell>
          <cell r="H476">
            <v>2</v>
          </cell>
          <cell r="I476">
            <v>0</v>
          </cell>
          <cell r="J476">
            <v>7341440.96</v>
          </cell>
          <cell r="K476">
            <v>27453226.5</v>
          </cell>
          <cell r="L476">
            <v>27107146.41</v>
          </cell>
          <cell r="M476">
            <v>0</v>
          </cell>
          <cell r="N476">
            <v>6995360.8700000001</v>
          </cell>
          <cell r="O476" t="str">
            <v>"Talab qilib olguncha" omonati</v>
          </cell>
        </row>
        <row r="477">
          <cell r="A477">
            <v>9</v>
          </cell>
          <cell r="B477">
            <v>214</v>
          </cell>
          <cell r="C477">
            <v>8298</v>
          </cell>
          <cell r="D477">
            <v>711.01</v>
          </cell>
          <cell r="E477">
            <v>14</v>
          </cell>
          <cell r="F477">
            <v>20206.02</v>
          </cell>
          <cell r="H477">
            <v>2</v>
          </cell>
          <cell r="I477">
            <v>0</v>
          </cell>
          <cell r="J477">
            <v>5746873.21</v>
          </cell>
          <cell r="K477">
            <v>20508737.059999999</v>
          </cell>
          <cell r="L477">
            <v>21051527.960000001</v>
          </cell>
          <cell r="M477">
            <v>0</v>
          </cell>
          <cell r="N477">
            <v>6289664.1100000003</v>
          </cell>
          <cell r="O477" t="str">
            <v>"Talab qilib olguncha" omonati</v>
          </cell>
        </row>
        <row r="478">
          <cell r="A478">
            <v>9</v>
          </cell>
          <cell r="B478">
            <v>214</v>
          </cell>
          <cell r="C478">
            <v>8533</v>
          </cell>
          <cell r="D478">
            <v>711.01</v>
          </cell>
          <cell r="E478">
            <v>14</v>
          </cell>
          <cell r="F478">
            <v>20206.02</v>
          </cell>
          <cell r="H478">
            <v>2</v>
          </cell>
          <cell r="I478">
            <v>0</v>
          </cell>
          <cell r="J478">
            <v>4393519.97</v>
          </cell>
          <cell r="K478">
            <v>22200252.239999998</v>
          </cell>
          <cell r="L478">
            <v>23326007.390000001</v>
          </cell>
          <cell r="M478">
            <v>0</v>
          </cell>
          <cell r="N478">
            <v>5519275.1200000001</v>
          </cell>
          <cell r="O478" t="str">
            <v>"Talab qilib olguncha" omonati</v>
          </cell>
        </row>
        <row r="479">
          <cell r="A479">
            <v>9</v>
          </cell>
          <cell r="B479">
            <v>214</v>
          </cell>
          <cell r="C479">
            <v>8659</v>
          </cell>
          <cell r="D479">
            <v>711.01</v>
          </cell>
          <cell r="E479">
            <v>14</v>
          </cell>
          <cell r="F479">
            <v>20206.02</v>
          </cell>
          <cell r="H479">
            <v>2</v>
          </cell>
          <cell r="I479">
            <v>0</v>
          </cell>
          <cell r="J479">
            <v>7581891.4900000002</v>
          </cell>
          <cell r="K479">
            <v>48400022.450000003</v>
          </cell>
          <cell r="L479">
            <v>51081940.43</v>
          </cell>
          <cell r="M479">
            <v>0</v>
          </cell>
          <cell r="N479">
            <v>10263809.470000001</v>
          </cell>
          <cell r="O479" t="str">
            <v>"Talab qilib olguncha" omonati</v>
          </cell>
        </row>
        <row r="480">
          <cell r="A480">
            <v>9</v>
          </cell>
          <cell r="B480">
            <v>214</v>
          </cell>
          <cell r="C480">
            <v>7783</v>
          </cell>
          <cell r="D480">
            <v>711.02</v>
          </cell>
          <cell r="E480">
            <v>14</v>
          </cell>
          <cell r="F480">
            <v>20206.03</v>
          </cell>
          <cell r="H480">
            <v>2</v>
          </cell>
          <cell r="I480">
            <v>0</v>
          </cell>
          <cell r="J480">
            <v>392.61</v>
          </cell>
          <cell r="K480">
            <v>0</v>
          </cell>
          <cell r="L480">
            <v>0</v>
          </cell>
          <cell r="M480">
            <v>0</v>
          </cell>
          <cell r="N480">
            <v>392.61</v>
          </cell>
          <cell r="O480" t="str">
            <v>40 foizli kompensatsiyasi</v>
          </cell>
        </row>
        <row r="481">
          <cell r="A481">
            <v>9</v>
          </cell>
          <cell r="B481">
            <v>214</v>
          </cell>
          <cell r="C481">
            <v>7948</v>
          </cell>
          <cell r="D481">
            <v>711.02</v>
          </cell>
          <cell r="E481">
            <v>14</v>
          </cell>
          <cell r="F481">
            <v>20206.03</v>
          </cell>
          <cell r="H481">
            <v>2</v>
          </cell>
          <cell r="I481">
            <v>0</v>
          </cell>
          <cell r="J481">
            <v>5207.28</v>
          </cell>
          <cell r="K481">
            <v>0</v>
          </cell>
          <cell r="L481">
            <v>0</v>
          </cell>
          <cell r="M481">
            <v>0</v>
          </cell>
          <cell r="N481">
            <v>5207.28</v>
          </cell>
          <cell r="O481" t="str">
            <v>40 foizli kompensatsiyasi</v>
          </cell>
        </row>
        <row r="482">
          <cell r="A482">
            <v>9</v>
          </cell>
          <cell r="B482">
            <v>214</v>
          </cell>
          <cell r="C482">
            <v>8002</v>
          </cell>
          <cell r="D482">
            <v>711.02</v>
          </cell>
          <cell r="E482">
            <v>14</v>
          </cell>
          <cell r="F482">
            <v>20206.03</v>
          </cell>
          <cell r="H482">
            <v>2</v>
          </cell>
          <cell r="I482">
            <v>0</v>
          </cell>
          <cell r="J482">
            <v>4121.7</v>
          </cell>
          <cell r="K482">
            <v>0</v>
          </cell>
          <cell r="L482">
            <v>0</v>
          </cell>
          <cell r="M482">
            <v>0</v>
          </cell>
          <cell r="N482">
            <v>4121.7</v>
          </cell>
          <cell r="O482" t="str">
            <v>40 foizli kompensatsiyasi</v>
          </cell>
        </row>
        <row r="483">
          <cell r="A483">
            <v>9</v>
          </cell>
          <cell r="B483">
            <v>214</v>
          </cell>
          <cell r="C483">
            <v>8104</v>
          </cell>
          <cell r="D483">
            <v>711.02</v>
          </cell>
          <cell r="E483">
            <v>14</v>
          </cell>
          <cell r="F483">
            <v>20206.03</v>
          </cell>
          <cell r="H483">
            <v>2</v>
          </cell>
          <cell r="I483">
            <v>0</v>
          </cell>
          <cell r="J483">
            <v>5750.32</v>
          </cell>
          <cell r="K483">
            <v>0</v>
          </cell>
          <cell r="L483">
            <v>0</v>
          </cell>
          <cell r="M483">
            <v>0</v>
          </cell>
          <cell r="N483">
            <v>5750.32</v>
          </cell>
          <cell r="O483" t="str">
            <v>40 foizli kompensatsiyasi</v>
          </cell>
        </row>
        <row r="484">
          <cell r="A484">
            <v>9</v>
          </cell>
          <cell r="B484">
            <v>214</v>
          </cell>
          <cell r="C484">
            <v>8137</v>
          </cell>
          <cell r="D484">
            <v>711.02</v>
          </cell>
          <cell r="E484">
            <v>14</v>
          </cell>
          <cell r="F484">
            <v>20206.03</v>
          </cell>
          <cell r="H484">
            <v>2</v>
          </cell>
          <cell r="I484">
            <v>0</v>
          </cell>
          <cell r="J484">
            <v>4133.16</v>
          </cell>
          <cell r="K484">
            <v>0</v>
          </cell>
          <cell r="L484">
            <v>0</v>
          </cell>
          <cell r="M484">
            <v>0</v>
          </cell>
          <cell r="N484">
            <v>4133.16</v>
          </cell>
          <cell r="O484" t="str">
            <v>40 foizli kompensatsiyasi</v>
          </cell>
        </row>
        <row r="485">
          <cell r="A485">
            <v>9</v>
          </cell>
          <cell r="B485">
            <v>214</v>
          </cell>
          <cell r="C485">
            <v>8298</v>
          </cell>
          <cell r="D485">
            <v>711.02</v>
          </cell>
          <cell r="E485">
            <v>14</v>
          </cell>
          <cell r="F485">
            <v>20206.03</v>
          </cell>
          <cell r="H485">
            <v>2</v>
          </cell>
          <cell r="I485">
            <v>0</v>
          </cell>
          <cell r="J485">
            <v>2024.11</v>
          </cell>
          <cell r="K485">
            <v>0</v>
          </cell>
          <cell r="L485">
            <v>0</v>
          </cell>
          <cell r="M485">
            <v>0</v>
          </cell>
          <cell r="N485">
            <v>2024.11</v>
          </cell>
          <cell r="O485" t="str">
            <v>40 foizli kompensatsiyasi</v>
          </cell>
        </row>
        <row r="486">
          <cell r="A486">
            <v>9</v>
          </cell>
          <cell r="B486">
            <v>214</v>
          </cell>
          <cell r="C486">
            <v>8659</v>
          </cell>
          <cell r="D486">
            <v>711.02</v>
          </cell>
          <cell r="E486">
            <v>14</v>
          </cell>
          <cell r="F486">
            <v>20206.03</v>
          </cell>
          <cell r="H486">
            <v>2</v>
          </cell>
          <cell r="I486">
            <v>0</v>
          </cell>
          <cell r="J486">
            <v>1179.07</v>
          </cell>
          <cell r="K486">
            <v>370.77</v>
          </cell>
          <cell r="L486">
            <v>0</v>
          </cell>
          <cell r="M486">
            <v>0</v>
          </cell>
          <cell r="N486">
            <v>808.3</v>
          </cell>
          <cell r="O486" t="str">
            <v>40 foizli kompensatsiyasi</v>
          </cell>
        </row>
        <row r="487">
          <cell r="A487">
            <v>9</v>
          </cell>
          <cell r="B487">
            <v>214</v>
          </cell>
          <cell r="C487">
            <v>7783</v>
          </cell>
          <cell r="D487">
            <v>711.03</v>
          </cell>
          <cell r="E487">
            <v>14</v>
          </cell>
          <cell r="F487">
            <v>20206.04</v>
          </cell>
          <cell r="H487">
            <v>2</v>
          </cell>
          <cell r="I487">
            <v>0</v>
          </cell>
          <cell r="J487">
            <v>141.27000000000001</v>
          </cell>
          <cell r="K487">
            <v>0</v>
          </cell>
          <cell r="L487">
            <v>0</v>
          </cell>
          <cell r="M487">
            <v>0</v>
          </cell>
          <cell r="N487">
            <v>141.27000000000001</v>
          </cell>
          <cell r="O487" t="str">
            <v>Спец.счета по Госзайму 1982 г</v>
          </cell>
        </row>
        <row r="488">
          <cell r="A488">
            <v>9</v>
          </cell>
          <cell r="B488">
            <v>214</v>
          </cell>
          <cell r="C488">
            <v>7948</v>
          </cell>
          <cell r="D488">
            <v>711.03</v>
          </cell>
          <cell r="E488">
            <v>14</v>
          </cell>
          <cell r="F488">
            <v>20206.04</v>
          </cell>
          <cell r="H488">
            <v>2</v>
          </cell>
          <cell r="I488">
            <v>0</v>
          </cell>
          <cell r="J488">
            <v>127.19</v>
          </cell>
          <cell r="K488">
            <v>0</v>
          </cell>
          <cell r="L488">
            <v>0</v>
          </cell>
          <cell r="M488">
            <v>0</v>
          </cell>
          <cell r="N488">
            <v>127.19</v>
          </cell>
          <cell r="O488" t="str">
            <v>Спец.счета по Госзайму 1982 г</v>
          </cell>
        </row>
        <row r="489">
          <cell r="A489">
            <v>9</v>
          </cell>
          <cell r="B489">
            <v>214</v>
          </cell>
          <cell r="C489">
            <v>8002</v>
          </cell>
          <cell r="D489">
            <v>711.03</v>
          </cell>
          <cell r="E489">
            <v>14</v>
          </cell>
          <cell r="F489">
            <v>20206.04</v>
          </cell>
          <cell r="H489">
            <v>2</v>
          </cell>
          <cell r="I489">
            <v>0</v>
          </cell>
          <cell r="J489">
            <v>5.54</v>
          </cell>
          <cell r="K489">
            <v>0</v>
          </cell>
          <cell r="L489">
            <v>0</v>
          </cell>
          <cell r="M489">
            <v>0</v>
          </cell>
          <cell r="N489">
            <v>5.54</v>
          </cell>
          <cell r="O489" t="str">
            <v>Спец.счета по Госзайму 1982 г</v>
          </cell>
        </row>
        <row r="490">
          <cell r="A490">
            <v>9</v>
          </cell>
          <cell r="B490">
            <v>214</v>
          </cell>
          <cell r="C490">
            <v>8104</v>
          </cell>
          <cell r="D490">
            <v>711.03</v>
          </cell>
          <cell r="E490">
            <v>14</v>
          </cell>
          <cell r="F490">
            <v>20206.04</v>
          </cell>
          <cell r="H490">
            <v>2</v>
          </cell>
          <cell r="I490">
            <v>0</v>
          </cell>
          <cell r="J490">
            <v>46.56</v>
          </cell>
          <cell r="K490">
            <v>0</v>
          </cell>
          <cell r="L490">
            <v>0</v>
          </cell>
          <cell r="M490">
            <v>0</v>
          </cell>
          <cell r="N490">
            <v>46.56</v>
          </cell>
          <cell r="O490" t="str">
            <v>Спец.счета по Госзайму 1982 г</v>
          </cell>
        </row>
        <row r="491">
          <cell r="A491">
            <v>9</v>
          </cell>
          <cell r="B491">
            <v>214</v>
          </cell>
          <cell r="C491">
            <v>8137</v>
          </cell>
          <cell r="D491">
            <v>711.03</v>
          </cell>
          <cell r="E491">
            <v>14</v>
          </cell>
          <cell r="F491">
            <v>20206.04</v>
          </cell>
          <cell r="H491">
            <v>2</v>
          </cell>
          <cell r="I491">
            <v>0</v>
          </cell>
          <cell r="J491">
            <v>29.53</v>
          </cell>
          <cell r="K491">
            <v>0</v>
          </cell>
          <cell r="L491">
            <v>0.56000000000000005</v>
          </cell>
          <cell r="M491">
            <v>0</v>
          </cell>
          <cell r="N491">
            <v>30.09</v>
          </cell>
          <cell r="O491" t="str">
            <v>Спец.счета по Госзайму 1982 г</v>
          </cell>
        </row>
        <row r="492">
          <cell r="A492">
            <v>9</v>
          </cell>
          <cell r="B492">
            <v>214</v>
          </cell>
          <cell r="C492">
            <v>8298</v>
          </cell>
          <cell r="D492">
            <v>711.03</v>
          </cell>
          <cell r="E492">
            <v>14</v>
          </cell>
          <cell r="F492">
            <v>20206.04</v>
          </cell>
          <cell r="H492">
            <v>2</v>
          </cell>
          <cell r="I492">
            <v>0</v>
          </cell>
          <cell r="J492">
            <v>93.77</v>
          </cell>
          <cell r="K492">
            <v>0</v>
          </cell>
          <cell r="L492">
            <v>0</v>
          </cell>
          <cell r="M492">
            <v>0</v>
          </cell>
          <cell r="N492">
            <v>93.77</v>
          </cell>
          <cell r="O492" t="str">
            <v>Спец.счета по Госзайму 1982 г</v>
          </cell>
        </row>
        <row r="493">
          <cell r="A493">
            <v>9</v>
          </cell>
          <cell r="B493">
            <v>214</v>
          </cell>
          <cell r="C493">
            <v>8659</v>
          </cell>
          <cell r="D493">
            <v>711.03</v>
          </cell>
          <cell r="E493">
            <v>14</v>
          </cell>
          <cell r="F493">
            <v>20206.04</v>
          </cell>
          <cell r="H493">
            <v>2</v>
          </cell>
          <cell r="I493">
            <v>0</v>
          </cell>
          <cell r="J493">
            <v>39.130000000000003</v>
          </cell>
          <cell r="K493">
            <v>16.34</v>
          </cell>
          <cell r="L493">
            <v>0</v>
          </cell>
          <cell r="M493">
            <v>0</v>
          </cell>
          <cell r="N493">
            <v>22.79</v>
          </cell>
          <cell r="O493" t="str">
            <v>Спец.счета по Госзайму 1982 г</v>
          </cell>
        </row>
        <row r="494">
          <cell r="A494">
            <v>9</v>
          </cell>
          <cell r="B494">
            <v>214</v>
          </cell>
          <cell r="C494">
            <v>3563</v>
          </cell>
          <cell r="D494">
            <v>711.06</v>
          </cell>
          <cell r="E494">
            <v>14</v>
          </cell>
          <cell r="F494">
            <v>20606.03</v>
          </cell>
          <cell r="H494">
            <v>2</v>
          </cell>
          <cell r="I494">
            <v>0</v>
          </cell>
          <cell r="J494">
            <v>242041.38</v>
          </cell>
          <cell r="K494">
            <v>11373.48</v>
          </cell>
          <cell r="L494">
            <v>1385.8</v>
          </cell>
          <cell r="M494">
            <v>0</v>
          </cell>
          <cell r="N494">
            <v>232053.7</v>
          </cell>
          <cell r="O494" t="str">
            <v>Muddati 1 yildan 3 yilgacha bo`lgan muddatli-shartli omonati</v>
          </cell>
        </row>
        <row r="495">
          <cell r="A495">
            <v>9</v>
          </cell>
          <cell r="B495">
            <v>214</v>
          </cell>
          <cell r="C495">
            <v>5996</v>
          </cell>
          <cell r="D495">
            <v>711.06</v>
          </cell>
          <cell r="E495">
            <v>14</v>
          </cell>
          <cell r="F495">
            <v>20606.03</v>
          </cell>
          <cell r="H495">
            <v>2</v>
          </cell>
          <cell r="I495">
            <v>0</v>
          </cell>
          <cell r="J495">
            <v>69747.570000000007</v>
          </cell>
          <cell r="K495">
            <v>5638.46</v>
          </cell>
          <cell r="L495">
            <v>113.76</v>
          </cell>
          <cell r="M495">
            <v>0</v>
          </cell>
          <cell r="N495">
            <v>64222.87</v>
          </cell>
          <cell r="O495" t="str">
            <v>Muddati 1 yildan 3 yilgacha bo`lgan muddatli-shartli omonati</v>
          </cell>
        </row>
        <row r="496">
          <cell r="A496">
            <v>9</v>
          </cell>
          <cell r="B496">
            <v>214</v>
          </cell>
          <cell r="C496">
            <v>7783</v>
          </cell>
          <cell r="D496">
            <v>711.06</v>
          </cell>
          <cell r="E496">
            <v>14</v>
          </cell>
          <cell r="F496">
            <v>20606.03</v>
          </cell>
          <cell r="H496">
            <v>2</v>
          </cell>
          <cell r="I496">
            <v>0</v>
          </cell>
          <cell r="J496">
            <v>329549.19</v>
          </cell>
          <cell r="K496">
            <v>209.9</v>
          </cell>
          <cell r="L496">
            <v>13.46</v>
          </cell>
          <cell r="M496">
            <v>0</v>
          </cell>
          <cell r="N496">
            <v>329352.75</v>
          </cell>
          <cell r="O496" t="str">
            <v>Muddati 1 yildan 3 yilgacha bo`lgan muddatli-shartli omonati</v>
          </cell>
        </row>
        <row r="497">
          <cell r="A497">
            <v>9</v>
          </cell>
          <cell r="B497">
            <v>214</v>
          </cell>
          <cell r="C497">
            <v>7845</v>
          </cell>
          <cell r="D497">
            <v>711.06</v>
          </cell>
          <cell r="E497">
            <v>14</v>
          </cell>
          <cell r="F497">
            <v>20606.03</v>
          </cell>
          <cell r="H497">
            <v>2</v>
          </cell>
          <cell r="I497">
            <v>0</v>
          </cell>
          <cell r="J497">
            <v>72176.259999999995</v>
          </cell>
          <cell r="K497">
            <v>6900</v>
          </cell>
          <cell r="L497">
            <v>21400</v>
          </cell>
          <cell r="M497">
            <v>0</v>
          </cell>
          <cell r="N497">
            <v>86676.26</v>
          </cell>
          <cell r="O497" t="str">
            <v>Muddati 1 yildan 3 yilgacha bo`lgan muddatli-shartli omonati</v>
          </cell>
        </row>
        <row r="498">
          <cell r="A498">
            <v>9</v>
          </cell>
          <cell r="B498">
            <v>214</v>
          </cell>
          <cell r="C498">
            <v>7948</v>
          </cell>
          <cell r="D498">
            <v>711.06</v>
          </cell>
          <cell r="E498">
            <v>14</v>
          </cell>
          <cell r="F498">
            <v>20606.03</v>
          </cell>
          <cell r="H498">
            <v>2</v>
          </cell>
          <cell r="I498">
            <v>0</v>
          </cell>
          <cell r="J498">
            <v>12148.34</v>
          </cell>
          <cell r="K498">
            <v>21.37</v>
          </cell>
          <cell r="L498">
            <v>0.38</v>
          </cell>
          <cell r="M498">
            <v>0</v>
          </cell>
          <cell r="N498">
            <v>12127.35</v>
          </cell>
          <cell r="O498" t="str">
            <v>Muddati 1 yildan 3 yilgacha bo`lgan muddatli-shartli omonati</v>
          </cell>
        </row>
        <row r="499">
          <cell r="A499">
            <v>9</v>
          </cell>
          <cell r="B499">
            <v>214</v>
          </cell>
          <cell r="C499">
            <v>8002</v>
          </cell>
          <cell r="D499">
            <v>711.06</v>
          </cell>
          <cell r="E499">
            <v>14</v>
          </cell>
          <cell r="F499">
            <v>20606.03</v>
          </cell>
          <cell r="H499">
            <v>2</v>
          </cell>
          <cell r="I499">
            <v>0</v>
          </cell>
          <cell r="J499">
            <v>125400.1</v>
          </cell>
          <cell r="K499">
            <v>0</v>
          </cell>
          <cell r="L499">
            <v>0</v>
          </cell>
          <cell r="M499">
            <v>0</v>
          </cell>
          <cell r="N499">
            <v>125400.1</v>
          </cell>
          <cell r="O499" t="str">
            <v>Muddati 1 yildan 3 yilgacha bo`lgan muddatli-shartli omonati</v>
          </cell>
        </row>
        <row r="500">
          <cell r="A500">
            <v>9</v>
          </cell>
          <cell r="B500">
            <v>214</v>
          </cell>
          <cell r="C500">
            <v>8104</v>
          </cell>
          <cell r="D500">
            <v>711.06</v>
          </cell>
          <cell r="E500">
            <v>14</v>
          </cell>
          <cell r="F500">
            <v>20606.03</v>
          </cell>
          <cell r="H500">
            <v>2</v>
          </cell>
          <cell r="I500">
            <v>0</v>
          </cell>
          <cell r="J500">
            <v>33480.97</v>
          </cell>
          <cell r="K500">
            <v>9900</v>
          </cell>
          <cell r="L500">
            <v>9909.34</v>
          </cell>
          <cell r="M500">
            <v>0</v>
          </cell>
          <cell r="N500">
            <v>33490.31</v>
          </cell>
          <cell r="O500" t="str">
            <v>Muddati 1 yildan 3 yilgacha bo`lgan muddatli-shartli omonati</v>
          </cell>
        </row>
        <row r="501">
          <cell r="A501">
            <v>9</v>
          </cell>
          <cell r="B501">
            <v>214</v>
          </cell>
          <cell r="C501">
            <v>8137</v>
          </cell>
          <cell r="D501">
            <v>711.06</v>
          </cell>
          <cell r="E501">
            <v>14</v>
          </cell>
          <cell r="F501">
            <v>20606.03</v>
          </cell>
          <cell r="H501">
            <v>2</v>
          </cell>
          <cell r="I501">
            <v>0</v>
          </cell>
          <cell r="J501">
            <v>1269</v>
          </cell>
          <cell r="K501">
            <v>0</v>
          </cell>
          <cell r="L501">
            <v>0</v>
          </cell>
          <cell r="M501">
            <v>0</v>
          </cell>
          <cell r="N501">
            <v>1269</v>
          </cell>
          <cell r="O501" t="str">
            <v>Muddati 1 yildan 3 yilgacha bo`lgan muddatli-shartli omonati</v>
          </cell>
        </row>
        <row r="502">
          <cell r="A502">
            <v>9</v>
          </cell>
          <cell r="B502">
            <v>214</v>
          </cell>
          <cell r="C502">
            <v>8298</v>
          </cell>
          <cell r="D502">
            <v>711.06</v>
          </cell>
          <cell r="E502">
            <v>14</v>
          </cell>
          <cell r="F502">
            <v>20606.03</v>
          </cell>
          <cell r="H502">
            <v>2</v>
          </cell>
          <cell r="I502">
            <v>0</v>
          </cell>
          <cell r="J502">
            <v>16036.37</v>
          </cell>
          <cell r="K502">
            <v>891.44</v>
          </cell>
          <cell r="L502">
            <v>41.1</v>
          </cell>
          <cell r="M502">
            <v>0</v>
          </cell>
          <cell r="N502">
            <v>15186.03</v>
          </cell>
          <cell r="O502" t="str">
            <v>Muddati 1 yildan 3 yilgacha bo`lgan muddatli-shartli omonati</v>
          </cell>
        </row>
        <row r="503">
          <cell r="A503">
            <v>9</v>
          </cell>
          <cell r="B503">
            <v>214</v>
          </cell>
          <cell r="C503">
            <v>8533</v>
          </cell>
          <cell r="D503">
            <v>711.06</v>
          </cell>
          <cell r="E503">
            <v>14</v>
          </cell>
          <cell r="F503">
            <v>20606.03</v>
          </cell>
          <cell r="H503">
            <v>2</v>
          </cell>
          <cell r="I503">
            <v>0</v>
          </cell>
          <cell r="J503">
            <v>2498.17</v>
          </cell>
          <cell r="K503">
            <v>0</v>
          </cell>
          <cell r="L503">
            <v>0</v>
          </cell>
          <cell r="M503">
            <v>0</v>
          </cell>
          <cell r="N503">
            <v>2498.17</v>
          </cell>
          <cell r="O503" t="str">
            <v>Muddati 1 yildan 3 yilgacha bo`lgan muddatli-shartli omonati</v>
          </cell>
        </row>
        <row r="504">
          <cell r="A504">
            <v>9</v>
          </cell>
          <cell r="B504">
            <v>214</v>
          </cell>
          <cell r="C504">
            <v>8659</v>
          </cell>
          <cell r="D504">
            <v>711.06</v>
          </cell>
          <cell r="E504">
            <v>14</v>
          </cell>
          <cell r="F504">
            <v>20606.03</v>
          </cell>
          <cell r="H504">
            <v>2</v>
          </cell>
          <cell r="I504">
            <v>0</v>
          </cell>
          <cell r="J504">
            <v>65500.2</v>
          </cell>
          <cell r="K504">
            <v>22894.09</v>
          </cell>
          <cell r="L504">
            <v>0.06</v>
          </cell>
          <cell r="M504">
            <v>0</v>
          </cell>
          <cell r="N504">
            <v>42606.17</v>
          </cell>
          <cell r="O504" t="str">
            <v>Muddati 1 yildan 3 yilgacha bo`lgan muddatli-shartli omonati</v>
          </cell>
        </row>
        <row r="505">
          <cell r="A505">
            <v>9</v>
          </cell>
          <cell r="B505">
            <v>214</v>
          </cell>
          <cell r="C505">
            <v>3563</v>
          </cell>
          <cell r="D505">
            <v>711.07</v>
          </cell>
          <cell r="E505">
            <v>14</v>
          </cell>
          <cell r="F505">
            <v>20606.04</v>
          </cell>
          <cell r="H505">
            <v>2</v>
          </cell>
          <cell r="I505">
            <v>0</v>
          </cell>
          <cell r="J505">
            <v>525095.80000000005</v>
          </cell>
          <cell r="K505">
            <v>55196.82</v>
          </cell>
          <cell r="L505">
            <v>13441.06</v>
          </cell>
          <cell r="M505">
            <v>0</v>
          </cell>
          <cell r="N505">
            <v>483340.04</v>
          </cell>
          <cell r="O505" t="str">
            <v>Muddati 3 yildan 5 yilgacha bo`lgan muddatli-shartli omonati</v>
          </cell>
        </row>
        <row r="506">
          <cell r="A506">
            <v>9</v>
          </cell>
          <cell r="B506">
            <v>214</v>
          </cell>
          <cell r="C506">
            <v>5996</v>
          </cell>
          <cell r="D506">
            <v>711.07</v>
          </cell>
          <cell r="E506">
            <v>14</v>
          </cell>
          <cell r="F506">
            <v>20606.04</v>
          </cell>
          <cell r="H506">
            <v>2</v>
          </cell>
          <cell r="I506">
            <v>0</v>
          </cell>
          <cell r="J506">
            <v>41229.82</v>
          </cell>
          <cell r="K506">
            <v>659.31</v>
          </cell>
          <cell r="L506">
            <v>145.04</v>
          </cell>
          <cell r="M506">
            <v>0</v>
          </cell>
          <cell r="N506">
            <v>40715.550000000003</v>
          </cell>
          <cell r="O506" t="str">
            <v>Muddati 3 yildan 5 yilgacha bo`lgan muddatli-shartli omonati</v>
          </cell>
        </row>
        <row r="507">
          <cell r="A507">
            <v>9</v>
          </cell>
          <cell r="B507">
            <v>214</v>
          </cell>
          <cell r="C507">
            <v>7783</v>
          </cell>
          <cell r="D507">
            <v>711.07</v>
          </cell>
          <cell r="E507">
            <v>14</v>
          </cell>
          <cell r="F507">
            <v>20606.04</v>
          </cell>
          <cell r="H507">
            <v>2</v>
          </cell>
          <cell r="I507">
            <v>0</v>
          </cell>
          <cell r="J507">
            <v>70708.789999999994</v>
          </cell>
          <cell r="K507">
            <v>0</v>
          </cell>
          <cell r="L507">
            <v>0</v>
          </cell>
          <cell r="M507">
            <v>0</v>
          </cell>
          <cell r="N507">
            <v>70708.789999999994</v>
          </cell>
          <cell r="O507" t="str">
            <v>Muddati 3 yildan 5 yilgacha bo`lgan muddatli-shartli omonati</v>
          </cell>
        </row>
        <row r="508">
          <cell r="A508">
            <v>9</v>
          </cell>
          <cell r="B508">
            <v>214</v>
          </cell>
          <cell r="C508">
            <v>7845</v>
          </cell>
          <cell r="D508">
            <v>711.07</v>
          </cell>
          <cell r="E508">
            <v>14</v>
          </cell>
          <cell r="F508">
            <v>20606.04</v>
          </cell>
          <cell r="H508">
            <v>2</v>
          </cell>
          <cell r="I508">
            <v>0</v>
          </cell>
          <cell r="J508">
            <v>296887.09999999998</v>
          </cell>
          <cell r="K508">
            <v>72488.52</v>
          </cell>
          <cell r="L508">
            <v>354.51</v>
          </cell>
          <cell r="M508">
            <v>0</v>
          </cell>
          <cell r="N508">
            <v>224753.09</v>
          </cell>
          <cell r="O508" t="str">
            <v>Muddati 3 yildan 5 yilgacha bo`lgan muddatli-shartli omonati</v>
          </cell>
        </row>
        <row r="509">
          <cell r="A509">
            <v>9</v>
          </cell>
          <cell r="B509">
            <v>214</v>
          </cell>
          <cell r="C509">
            <v>7948</v>
          </cell>
          <cell r="D509">
            <v>711.07</v>
          </cell>
          <cell r="E509">
            <v>14</v>
          </cell>
          <cell r="F509">
            <v>20606.04</v>
          </cell>
          <cell r="H509">
            <v>2</v>
          </cell>
          <cell r="I509">
            <v>0</v>
          </cell>
          <cell r="J509">
            <v>6733.36</v>
          </cell>
          <cell r="K509">
            <v>0</v>
          </cell>
          <cell r="L509">
            <v>0</v>
          </cell>
          <cell r="M509">
            <v>0</v>
          </cell>
          <cell r="N509">
            <v>6733.36</v>
          </cell>
          <cell r="O509" t="str">
            <v>Muddati 3 yildan 5 yilgacha bo`lgan muddatli-shartli omonati</v>
          </cell>
        </row>
        <row r="510">
          <cell r="A510">
            <v>9</v>
          </cell>
          <cell r="B510">
            <v>214</v>
          </cell>
          <cell r="C510">
            <v>8002</v>
          </cell>
          <cell r="D510">
            <v>711.07</v>
          </cell>
          <cell r="E510">
            <v>14</v>
          </cell>
          <cell r="F510">
            <v>20606.04</v>
          </cell>
          <cell r="H510">
            <v>2</v>
          </cell>
          <cell r="I510">
            <v>0</v>
          </cell>
          <cell r="J510">
            <v>21305.24</v>
          </cell>
          <cell r="K510">
            <v>0</v>
          </cell>
          <cell r="L510">
            <v>0</v>
          </cell>
          <cell r="M510">
            <v>0</v>
          </cell>
          <cell r="N510">
            <v>21305.24</v>
          </cell>
          <cell r="O510" t="str">
            <v>Muddati 3 yildan 5 yilgacha bo`lgan muddatli-shartli omonati</v>
          </cell>
        </row>
        <row r="511">
          <cell r="A511">
            <v>9</v>
          </cell>
          <cell r="B511">
            <v>214</v>
          </cell>
          <cell r="C511">
            <v>8104</v>
          </cell>
          <cell r="D511">
            <v>711.07</v>
          </cell>
          <cell r="E511">
            <v>14</v>
          </cell>
          <cell r="F511">
            <v>20606.04</v>
          </cell>
          <cell r="H511">
            <v>2</v>
          </cell>
          <cell r="I511">
            <v>0</v>
          </cell>
          <cell r="J511">
            <v>25442.97</v>
          </cell>
          <cell r="K511">
            <v>430.5</v>
          </cell>
          <cell r="L511">
            <v>584.19000000000005</v>
          </cell>
          <cell r="M511">
            <v>0</v>
          </cell>
          <cell r="N511">
            <v>25596.66</v>
          </cell>
          <cell r="O511" t="str">
            <v>Muddati 3 yildan 5 yilgacha bo`lgan muddatli-shartli omonati</v>
          </cell>
        </row>
        <row r="512">
          <cell r="A512">
            <v>9</v>
          </cell>
          <cell r="B512">
            <v>214</v>
          </cell>
          <cell r="C512">
            <v>8137</v>
          </cell>
          <cell r="D512">
            <v>711.07</v>
          </cell>
          <cell r="E512">
            <v>14</v>
          </cell>
          <cell r="F512">
            <v>20606.04</v>
          </cell>
          <cell r="H512">
            <v>2</v>
          </cell>
          <cell r="I512">
            <v>0</v>
          </cell>
          <cell r="J512">
            <v>3011.29</v>
          </cell>
          <cell r="K512">
            <v>0</v>
          </cell>
          <cell r="L512">
            <v>0</v>
          </cell>
          <cell r="M512">
            <v>0</v>
          </cell>
          <cell r="N512">
            <v>3011.29</v>
          </cell>
          <cell r="O512" t="str">
            <v>Muddati 3 yildan 5 yilgacha bo`lgan muddatli-shartli omonati</v>
          </cell>
        </row>
        <row r="513">
          <cell r="A513">
            <v>9</v>
          </cell>
          <cell r="B513">
            <v>214</v>
          </cell>
          <cell r="C513">
            <v>8298</v>
          </cell>
          <cell r="D513">
            <v>711.07</v>
          </cell>
          <cell r="E513">
            <v>14</v>
          </cell>
          <cell r="F513">
            <v>20606.04</v>
          </cell>
          <cell r="H513">
            <v>2</v>
          </cell>
          <cell r="I513">
            <v>0</v>
          </cell>
          <cell r="J513">
            <v>13142.86</v>
          </cell>
          <cell r="K513">
            <v>736.29</v>
          </cell>
          <cell r="L513">
            <v>70.12</v>
          </cell>
          <cell r="M513">
            <v>0</v>
          </cell>
          <cell r="N513">
            <v>12476.69</v>
          </cell>
          <cell r="O513" t="str">
            <v>Muddati 3 yildan 5 yilgacha bo`lgan muddatli-shartli omonati</v>
          </cell>
        </row>
        <row r="514">
          <cell r="A514">
            <v>9</v>
          </cell>
          <cell r="B514">
            <v>214</v>
          </cell>
          <cell r="C514">
            <v>8533</v>
          </cell>
          <cell r="D514">
            <v>711.07</v>
          </cell>
          <cell r="E514">
            <v>14</v>
          </cell>
          <cell r="F514">
            <v>20606.04</v>
          </cell>
          <cell r="H514">
            <v>2</v>
          </cell>
          <cell r="I514">
            <v>0</v>
          </cell>
          <cell r="J514">
            <v>4350.8599999999997</v>
          </cell>
          <cell r="K514">
            <v>0</v>
          </cell>
          <cell r="L514">
            <v>0</v>
          </cell>
          <cell r="M514">
            <v>0</v>
          </cell>
          <cell r="N514">
            <v>4350.8599999999997</v>
          </cell>
          <cell r="O514" t="str">
            <v>Muddati 3 yildan 5 yilgacha bo`lgan muddatli-shartli omonati</v>
          </cell>
        </row>
        <row r="515">
          <cell r="A515">
            <v>9</v>
          </cell>
          <cell r="B515">
            <v>214</v>
          </cell>
          <cell r="C515">
            <v>8659</v>
          </cell>
          <cell r="D515">
            <v>711.07</v>
          </cell>
          <cell r="E515">
            <v>14</v>
          </cell>
          <cell r="F515">
            <v>20606.04</v>
          </cell>
          <cell r="H515">
            <v>2</v>
          </cell>
          <cell r="I515">
            <v>0</v>
          </cell>
          <cell r="J515">
            <v>5867.78</v>
          </cell>
          <cell r="K515">
            <v>4283.2</v>
          </cell>
          <cell r="L515">
            <v>0</v>
          </cell>
          <cell r="M515">
            <v>0</v>
          </cell>
          <cell r="N515">
            <v>1584.58</v>
          </cell>
          <cell r="O515" t="str">
            <v>Muddati 3 yildan 5 yilgacha bo`lgan muddatli-shartli omonati</v>
          </cell>
        </row>
        <row r="516">
          <cell r="A516">
            <v>9</v>
          </cell>
          <cell r="B516">
            <v>214</v>
          </cell>
          <cell r="C516">
            <v>3563</v>
          </cell>
          <cell r="D516">
            <v>711.08</v>
          </cell>
          <cell r="E516">
            <v>14</v>
          </cell>
          <cell r="F516">
            <v>20606.05</v>
          </cell>
          <cell r="H516">
            <v>2</v>
          </cell>
          <cell r="I516">
            <v>0</v>
          </cell>
          <cell r="J516">
            <v>1173856.54</v>
          </cell>
          <cell r="K516">
            <v>101061.9</v>
          </cell>
          <cell r="L516">
            <v>6470.79</v>
          </cell>
          <cell r="M516">
            <v>0</v>
          </cell>
          <cell r="N516">
            <v>1079265.43</v>
          </cell>
          <cell r="O516" t="str">
            <v>Muddati 5 yildan ortiq bo`lgan muddatli-shartli omonati</v>
          </cell>
        </row>
        <row r="517">
          <cell r="A517">
            <v>9</v>
          </cell>
          <cell r="B517">
            <v>214</v>
          </cell>
          <cell r="C517">
            <v>5996</v>
          </cell>
          <cell r="D517">
            <v>711.08</v>
          </cell>
          <cell r="E517">
            <v>14</v>
          </cell>
          <cell r="F517">
            <v>20606.05</v>
          </cell>
          <cell r="H517">
            <v>2</v>
          </cell>
          <cell r="I517">
            <v>0</v>
          </cell>
          <cell r="J517">
            <v>1166321.8899999999</v>
          </cell>
          <cell r="K517">
            <v>46638.15</v>
          </cell>
          <cell r="L517">
            <v>24672.76</v>
          </cell>
          <cell r="M517">
            <v>0</v>
          </cell>
          <cell r="N517">
            <v>1144356.5</v>
          </cell>
          <cell r="O517" t="str">
            <v>Muddati 5 yildan ortiq bo`lgan muddatli-shartli omonati</v>
          </cell>
        </row>
        <row r="518">
          <cell r="A518">
            <v>9</v>
          </cell>
          <cell r="B518">
            <v>214</v>
          </cell>
          <cell r="C518">
            <v>7783</v>
          </cell>
          <cell r="D518">
            <v>711.08</v>
          </cell>
          <cell r="E518">
            <v>14</v>
          </cell>
          <cell r="F518">
            <v>20606.05</v>
          </cell>
          <cell r="H518">
            <v>2</v>
          </cell>
          <cell r="I518">
            <v>0</v>
          </cell>
          <cell r="J518">
            <v>825998.93</v>
          </cell>
          <cell r="K518">
            <v>90968.55</v>
          </cell>
          <cell r="L518">
            <v>7922.5</v>
          </cell>
          <cell r="M518">
            <v>0</v>
          </cell>
          <cell r="N518">
            <v>742952.88</v>
          </cell>
          <cell r="O518" t="str">
            <v>Muddati 5 yildan ortiq bo`lgan muddatli-shartli omonati</v>
          </cell>
        </row>
        <row r="519">
          <cell r="A519">
            <v>9</v>
          </cell>
          <cell r="B519">
            <v>214</v>
          </cell>
          <cell r="C519">
            <v>7845</v>
          </cell>
          <cell r="D519">
            <v>711.08</v>
          </cell>
          <cell r="E519">
            <v>14</v>
          </cell>
          <cell r="F519">
            <v>20606.05</v>
          </cell>
          <cell r="H519">
            <v>2</v>
          </cell>
          <cell r="I519">
            <v>0</v>
          </cell>
          <cell r="J519">
            <v>588517.44999999995</v>
          </cell>
          <cell r="K519">
            <v>11464.66</v>
          </cell>
          <cell r="L519">
            <v>16652.32</v>
          </cell>
          <cell r="M519">
            <v>0</v>
          </cell>
          <cell r="N519">
            <v>593705.11</v>
          </cell>
          <cell r="O519" t="str">
            <v>Muddati 5 yildan ortiq bo`lgan muddatli-shartli omonati</v>
          </cell>
        </row>
        <row r="520">
          <cell r="A520">
            <v>9</v>
          </cell>
          <cell r="B520">
            <v>214</v>
          </cell>
          <cell r="C520">
            <v>7948</v>
          </cell>
          <cell r="D520">
            <v>711.08</v>
          </cell>
          <cell r="E520">
            <v>14</v>
          </cell>
          <cell r="F520">
            <v>20606.05</v>
          </cell>
          <cell r="H520">
            <v>2</v>
          </cell>
          <cell r="I520">
            <v>0</v>
          </cell>
          <cell r="J520">
            <v>514785.61</v>
          </cell>
          <cell r="K520">
            <v>40778.89</v>
          </cell>
          <cell r="L520">
            <v>2232.5300000000002</v>
          </cell>
          <cell r="M520">
            <v>0</v>
          </cell>
          <cell r="N520">
            <v>476239.25</v>
          </cell>
          <cell r="O520" t="str">
            <v>Muddati 5 yildan ortiq bo`lgan muddatli-shartli omonati</v>
          </cell>
        </row>
        <row r="521">
          <cell r="A521">
            <v>9</v>
          </cell>
          <cell r="B521">
            <v>214</v>
          </cell>
          <cell r="C521">
            <v>8002</v>
          </cell>
          <cell r="D521">
            <v>711.08</v>
          </cell>
          <cell r="E521">
            <v>14</v>
          </cell>
          <cell r="F521">
            <v>20606.05</v>
          </cell>
          <cell r="H521">
            <v>2</v>
          </cell>
          <cell r="I521">
            <v>0</v>
          </cell>
          <cell r="J521">
            <v>1132105.6399999999</v>
          </cell>
          <cell r="K521">
            <v>78885.570000000007</v>
          </cell>
          <cell r="L521">
            <v>44420.12</v>
          </cell>
          <cell r="M521">
            <v>0</v>
          </cell>
          <cell r="N521">
            <v>1097640.19</v>
          </cell>
          <cell r="O521" t="str">
            <v>Muddati 5 yildan ortiq bo`lgan muddatli-shartli omonati</v>
          </cell>
        </row>
        <row r="522">
          <cell r="A522">
            <v>9</v>
          </cell>
          <cell r="B522">
            <v>214</v>
          </cell>
          <cell r="C522">
            <v>8104</v>
          </cell>
          <cell r="D522">
            <v>711.08</v>
          </cell>
          <cell r="E522">
            <v>14</v>
          </cell>
          <cell r="F522">
            <v>20606.05</v>
          </cell>
          <cell r="H522">
            <v>2</v>
          </cell>
          <cell r="I522">
            <v>0</v>
          </cell>
          <cell r="J522">
            <v>1050048.6499999999</v>
          </cell>
          <cell r="K522">
            <v>73310.600000000006</v>
          </cell>
          <cell r="L522">
            <v>3833.5</v>
          </cell>
          <cell r="M522">
            <v>0</v>
          </cell>
          <cell r="N522">
            <v>980571.55</v>
          </cell>
          <cell r="O522" t="str">
            <v>Muddati 5 yildan ortiq bo`lgan muddatli-shartli omonati</v>
          </cell>
        </row>
        <row r="523">
          <cell r="A523">
            <v>9</v>
          </cell>
          <cell r="B523">
            <v>214</v>
          </cell>
          <cell r="C523">
            <v>8137</v>
          </cell>
          <cell r="D523">
            <v>711.08</v>
          </cell>
          <cell r="E523">
            <v>14</v>
          </cell>
          <cell r="F523">
            <v>20606.05</v>
          </cell>
          <cell r="H523">
            <v>2</v>
          </cell>
          <cell r="I523">
            <v>0</v>
          </cell>
          <cell r="J523">
            <v>312398.21000000002</v>
          </cell>
          <cell r="K523">
            <v>11988.54</v>
          </cell>
          <cell r="L523">
            <v>1371.32</v>
          </cell>
          <cell r="M523">
            <v>0</v>
          </cell>
          <cell r="N523">
            <v>301780.99</v>
          </cell>
          <cell r="O523" t="str">
            <v>Muddati 5 yildan ortiq bo`lgan muddatli-shartli omonati</v>
          </cell>
        </row>
        <row r="524">
          <cell r="A524">
            <v>9</v>
          </cell>
          <cell r="B524">
            <v>214</v>
          </cell>
          <cell r="C524">
            <v>8298</v>
          </cell>
          <cell r="D524">
            <v>711.08</v>
          </cell>
          <cell r="E524">
            <v>14</v>
          </cell>
          <cell r="F524">
            <v>20606.05</v>
          </cell>
          <cell r="H524">
            <v>2</v>
          </cell>
          <cell r="I524">
            <v>0</v>
          </cell>
          <cell r="J524">
            <v>283353.24</v>
          </cell>
          <cell r="K524">
            <v>17251.080000000002</v>
          </cell>
          <cell r="L524">
            <v>20231.91</v>
          </cell>
          <cell r="M524">
            <v>0</v>
          </cell>
          <cell r="N524">
            <v>286334.07</v>
          </cell>
          <cell r="O524" t="str">
            <v>Muddati 5 yildan ortiq bo`lgan muddatli-shartli omonati</v>
          </cell>
        </row>
        <row r="525">
          <cell r="A525">
            <v>9</v>
          </cell>
          <cell r="B525">
            <v>214</v>
          </cell>
          <cell r="C525">
            <v>8533</v>
          </cell>
          <cell r="D525">
            <v>711.08</v>
          </cell>
          <cell r="E525">
            <v>14</v>
          </cell>
          <cell r="F525">
            <v>20606.05</v>
          </cell>
          <cell r="H525">
            <v>2</v>
          </cell>
          <cell r="I525">
            <v>0</v>
          </cell>
          <cell r="J525">
            <v>108767.26</v>
          </cell>
          <cell r="K525">
            <v>4541.72</v>
          </cell>
          <cell r="L525">
            <v>94.61</v>
          </cell>
          <cell r="M525">
            <v>0</v>
          </cell>
          <cell r="N525">
            <v>104320.15</v>
          </cell>
          <cell r="O525" t="str">
            <v>Muddati 5 yildan ortiq bo`lgan muddatli-shartli omonati</v>
          </cell>
        </row>
        <row r="526">
          <cell r="A526">
            <v>9</v>
          </cell>
          <cell r="B526">
            <v>214</v>
          </cell>
          <cell r="C526">
            <v>8659</v>
          </cell>
          <cell r="D526">
            <v>711.08</v>
          </cell>
          <cell r="E526">
            <v>14</v>
          </cell>
          <cell r="F526">
            <v>20606.05</v>
          </cell>
          <cell r="H526">
            <v>2</v>
          </cell>
          <cell r="I526">
            <v>0</v>
          </cell>
          <cell r="J526">
            <v>278880.01</v>
          </cell>
          <cell r="K526">
            <v>189169.2</v>
          </cell>
          <cell r="L526">
            <v>31718.33</v>
          </cell>
          <cell r="M526">
            <v>0</v>
          </cell>
          <cell r="N526">
            <v>121429.14</v>
          </cell>
          <cell r="O526" t="str">
            <v>Muddati 5 yildan ortiq bo`lgan muddatli-shartli omonati</v>
          </cell>
        </row>
        <row r="527">
          <cell r="A527">
            <v>9</v>
          </cell>
          <cell r="B527">
            <v>214</v>
          </cell>
          <cell r="C527">
            <v>3563</v>
          </cell>
          <cell r="D527">
            <v>711.1</v>
          </cell>
          <cell r="E527">
            <v>14</v>
          </cell>
          <cell r="F527">
            <v>20406.03</v>
          </cell>
          <cell r="H527">
            <v>2</v>
          </cell>
          <cell r="I527">
            <v>0</v>
          </cell>
          <cell r="J527">
            <v>807574.94</v>
          </cell>
          <cell r="K527">
            <v>2684.4</v>
          </cell>
          <cell r="L527">
            <v>155833.94</v>
          </cell>
          <cell r="M527">
            <v>0</v>
          </cell>
          <cell r="N527">
            <v>960724.47999999998</v>
          </cell>
          <cell r="O527" t="str">
            <v>Целевые вклады на детей</v>
          </cell>
        </row>
        <row r="528">
          <cell r="A528">
            <v>9</v>
          </cell>
          <cell r="B528">
            <v>214</v>
          </cell>
          <cell r="C528">
            <v>5996</v>
          </cell>
          <cell r="D528">
            <v>711.1</v>
          </cell>
          <cell r="E528">
            <v>14</v>
          </cell>
          <cell r="F528">
            <v>20406.03</v>
          </cell>
          <cell r="H528">
            <v>2</v>
          </cell>
          <cell r="I528">
            <v>0</v>
          </cell>
          <cell r="J528">
            <v>467269.25</v>
          </cell>
          <cell r="K528">
            <v>71281.61</v>
          </cell>
          <cell r="L528">
            <v>67388.69</v>
          </cell>
          <cell r="M528">
            <v>0</v>
          </cell>
          <cell r="N528">
            <v>463376.33</v>
          </cell>
          <cell r="O528" t="str">
            <v>Целевые вклады на детей</v>
          </cell>
        </row>
        <row r="529">
          <cell r="A529">
            <v>9</v>
          </cell>
          <cell r="B529">
            <v>214</v>
          </cell>
          <cell r="C529">
            <v>7783</v>
          </cell>
          <cell r="D529">
            <v>711.1</v>
          </cell>
          <cell r="E529">
            <v>14</v>
          </cell>
          <cell r="F529">
            <v>20406.03</v>
          </cell>
          <cell r="H529">
            <v>2</v>
          </cell>
          <cell r="I529">
            <v>0</v>
          </cell>
          <cell r="J529">
            <v>193489.97</v>
          </cell>
          <cell r="K529">
            <v>1034.45</v>
          </cell>
          <cell r="L529">
            <v>9899.4500000000007</v>
          </cell>
          <cell r="M529">
            <v>0</v>
          </cell>
          <cell r="N529">
            <v>202354.97</v>
          </cell>
          <cell r="O529" t="str">
            <v>Целевые вклады на детей</v>
          </cell>
        </row>
        <row r="530">
          <cell r="A530">
            <v>9</v>
          </cell>
          <cell r="B530">
            <v>214</v>
          </cell>
          <cell r="C530">
            <v>7845</v>
          </cell>
          <cell r="D530">
            <v>711.1</v>
          </cell>
          <cell r="E530">
            <v>14</v>
          </cell>
          <cell r="F530">
            <v>20406.03</v>
          </cell>
          <cell r="H530">
            <v>2</v>
          </cell>
          <cell r="I530">
            <v>0</v>
          </cell>
          <cell r="J530">
            <v>188575.45</v>
          </cell>
          <cell r="K530">
            <v>0</v>
          </cell>
          <cell r="L530">
            <v>9300</v>
          </cell>
          <cell r="M530">
            <v>0</v>
          </cell>
          <cell r="N530">
            <v>197875.45</v>
          </cell>
          <cell r="O530" t="str">
            <v>Целевые вклады на детей</v>
          </cell>
        </row>
        <row r="531">
          <cell r="A531">
            <v>9</v>
          </cell>
          <cell r="B531">
            <v>214</v>
          </cell>
          <cell r="C531">
            <v>7948</v>
          </cell>
          <cell r="D531">
            <v>711.1</v>
          </cell>
          <cell r="E531">
            <v>14</v>
          </cell>
          <cell r="F531">
            <v>20406.03</v>
          </cell>
          <cell r="H531">
            <v>2</v>
          </cell>
          <cell r="I531">
            <v>0</v>
          </cell>
          <cell r="J531">
            <v>192208.85</v>
          </cell>
          <cell r="K531">
            <v>2610.19</v>
          </cell>
          <cell r="L531">
            <v>43014.19</v>
          </cell>
          <cell r="M531">
            <v>0</v>
          </cell>
          <cell r="N531">
            <v>232612.85</v>
          </cell>
          <cell r="O531" t="str">
            <v>Целевые вклады на детей</v>
          </cell>
        </row>
        <row r="532">
          <cell r="A532">
            <v>9</v>
          </cell>
          <cell r="B532">
            <v>214</v>
          </cell>
          <cell r="C532">
            <v>8002</v>
          </cell>
          <cell r="D532">
            <v>711.1</v>
          </cell>
          <cell r="E532">
            <v>14</v>
          </cell>
          <cell r="F532">
            <v>20406.03</v>
          </cell>
          <cell r="H532">
            <v>2</v>
          </cell>
          <cell r="I532">
            <v>0</v>
          </cell>
          <cell r="J532">
            <v>730505.82</v>
          </cell>
          <cell r="K532">
            <v>87871.039999999994</v>
          </cell>
          <cell r="L532">
            <v>529680.26</v>
          </cell>
          <cell r="M532">
            <v>0</v>
          </cell>
          <cell r="N532">
            <v>1172315.04</v>
          </cell>
          <cell r="O532" t="str">
            <v>Целевые вклады на детей</v>
          </cell>
        </row>
        <row r="533">
          <cell r="A533">
            <v>9</v>
          </cell>
          <cell r="B533">
            <v>214</v>
          </cell>
          <cell r="C533">
            <v>8104</v>
          </cell>
          <cell r="D533">
            <v>711.1</v>
          </cell>
          <cell r="E533">
            <v>14</v>
          </cell>
          <cell r="F533">
            <v>20406.03</v>
          </cell>
          <cell r="H533">
            <v>2</v>
          </cell>
          <cell r="I533">
            <v>0</v>
          </cell>
          <cell r="J533">
            <v>164769.07</v>
          </cell>
          <cell r="K533">
            <v>26128.93</v>
          </cell>
          <cell r="L533">
            <v>6400</v>
          </cell>
          <cell r="M533">
            <v>0</v>
          </cell>
          <cell r="N533">
            <v>145040.14000000001</v>
          </cell>
          <cell r="O533" t="str">
            <v>Целевые вклады на детей</v>
          </cell>
        </row>
        <row r="534">
          <cell r="A534">
            <v>9</v>
          </cell>
          <cell r="B534">
            <v>214</v>
          </cell>
          <cell r="C534">
            <v>8137</v>
          </cell>
          <cell r="D534">
            <v>711.1</v>
          </cell>
          <cell r="E534">
            <v>14</v>
          </cell>
          <cell r="F534">
            <v>20406.03</v>
          </cell>
          <cell r="H534">
            <v>2</v>
          </cell>
          <cell r="I534">
            <v>0</v>
          </cell>
          <cell r="J534">
            <v>180395.87</v>
          </cell>
          <cell r="K534">
            <v>47438.76</v>
          </cell>
          <cell r="L534">
            <v>53538.76</v>
          </cell>
          <cell r="M534">
            <v>0</v>
          </cell>
          <cell r="N534">
            <v>186495.87</v>
          </cell>
          <cell r="O534" t="str">
            <v>Целевые вклады на детей</v>
          </cell>
        </row>
        <row r="535">
          <cell r="A535">
            <v>9</v>
          </cell>
          <cell r="B535">
            <v>214</v>
          </cell>
          <cell r="C535">
            <v>8298</v>
          </cell>
          <cell r="D535">
            <v>711.1</v>
          </cell>
          <cell r="E535">
            <v>14</v>
          </cell>
          <cell r="F535">
            <v>20406.03</v>
          </cell>
          <cell r="H535">
            <v>2</v>
          </cell>
          <cell r="I535">
            <v>0</v>
          </cell>
          <cell r="J535">
            <v>271323.58</v>
          </cell>
          <cell r="K535">
            <v>800</v>
          </cell>
          <cell r="L535">
            <v>8630.98</v>
          </cell>
          <cell r="M535">
            <v>0</v>
          </cell>
          <cell r="N535">
            <v>279154.56</v>
          </cell>
          <cell r="O535" t="str">
            <v>Целевые вклады на детей</v>
          </cell>
        </row>
        <row r="536">
          <cell r="A536">
            <v>9</v>
          </cell>
          <cell r="B536">
            <v>214</v>
          </cell>
          <cell r="C536">
            <v>8533</v>
          </cell>
          <cell r="D536">
            <v>711.1</v>
          </cell>
          <cell r="E536">
            <v>14</v>
          </cell>
          <cell r="F536">
            <v>20406.03</v>
          </cell>
          <cell r="H536">
            <v>2</v>
          </cell>
          <cell r="I536">
            <v>0</v>
          </cell>
          <cell r="J536">
            <v>35239.599999999999</v>
          </cell>
          <cell r="K536">
            <v>0</v>
          </cell>
          <cell r="L536">
            <v>0</v>
          </cell>
          <cell r="M536">
            <v>0</v>
          </cell>
          <cell r="N536">
            <v>35239.599999999999</v>
          </cell>
          <cell r="O536" t="str">
            <v>Целевые вклады на детей</v>
          </cell>
        </row>
        <row r="537">
          <cell r="A537">
            <v>9</v>
          </cell>
          <cell r="B537">
            <v>214</v>
          </cell>
          <cell r="C537">
            <v>8659</v>
          </cell>
          <cell r="D537">
            <v>711.1</v>
          </cell>
          <cell r="E537">
            <v>14</v>
          </cell>
          <cell r="F537">
            <v>20406.03</v>
          </cell>
          <cell r="H537">
            <v>2</v>
          </cell>
          <cell r="I537">
            <v>0</v>
          </cell>
          <cell r="J537">
            <v>114241.81</v>
          </cell>
          <cell r="K537">
            <v>32831</v>
          </cell>
          <cell r="L537">
            <v>12448</v>
          </cell>
          <cell r="M537">
            <v>0</v>
          </cell>
          <cell r="N537">
            <v>93858.81</v>
          </cell>
          <cell r="O537" t="str">
            <v>Целевые вклады на детей</v>
          </cell>
        </row>
        <row r="538">
          <cell r="A538">
            <v>9</v>
          </cell>
          <cell r="B538">
            <v>214</v>
          </cell>
          <cell r="C538">
            <v>3563</v>
          </cell>
          <cell r="D538">
            <v>711.12</v>
          </cell>
          <cell r="E538">
            <v>14</v>
          </cell>
          <cell r="F538">
            <v>22402</v>
          </cell>
          <cell r="H538">
            <v>2</v>
          </cell>
          <cell r="I538">
            <v>0</v>
          </cell>
          <cell r="J538">
            <v>1220286.1399999999</v>
          </cell>
          <cell r="K538">
            <v>0</v>
          </cell>
          <cell r="L538">
            <v>0</v>
          </cell>
          <cell r="M538">
            <v>0</v>
          </cell>
          <cell r="N538">
            <v>1220286.1399999999</v>
          </cell>
          <cell r="O538" t="str">
            <v>Резерв процентов по вкладам</v>
          </cell>
        </row>
        <row r="539">
          <cell r="A539">
            <v>9</v>
          </cell>
          <cell r="B539">
            <v>214</v>
          </cell>
          <cell r="C539">
            <v>5996</v>
          </cell>
          <cell r="D539">
            <v>711.12</v>
          </cell>
          <cell r="E539">
            <v>14</v>
          </cell>
          <cell r="F539">
            <v>22402</v>
          </cell>
          <cell r="H539">
            <v>2</v>
          </cell>
          <cell r="I539">
            <v>0</v>
          </cell>
          <cell r="J539">
            <v>45827.43</v>
          </cell>
          <cell r="K539">
            <v>607959.91</v>
          </cell>
          <cell r="L539">
            <v>562132.47999999998</v>
          </cell>
          <cell r="M539">
            <v>0</v>
          </cell>
          <cell r="N539">
            <v>0</v>
          </cell>
          <cell r="O539" t="str">
            <v>Резерв процентов по вкладам</v>
          </cell>
        </row>
        <row r="540">
          <cell r="A540">
            <v>9</v>
          </cell>
          <cell r="B540">
            <v>214</v>
          </cell>
          <cell r="C540">
            <v>7783</v>
          </cell>
          <cell r="D540">
            <v>711.12</v>
          </cell>
          <cell r="E540">
            <v>14</v>
          </cell>
          <cell r="F540">
            <v>22402</v>
          </cell>
          <cell r="H540">
            <v>2</v>
          </cell>
          <cell r="I540">
            <v>0</v>
          </cell>
          <cell r="J540">
            <v>393563.35</v>
          </cell>
          <cell r="K540">
            <v>32.53</v>
          </cell>
          <cell r="L540">
            <v>519.01</v>
          </cell>
          <cell r="M540">
            <v>0</v>
          </cell>
          <cell r="N540">
            <v>394049.83</v>
          </cell>
          <cell r="O540" t="str">
            <v>Резерв процентов по вкладам</v>
          </cell>
        </row>
        <row r="541">
          <cell r="A541">
            <v>9</v>
          </cell>
          <cell r="B541">
            <v>214</v>
          </cell>
          <cell r="C541">
            <v>7845</v>
          </cell>
          <cell r="D541">
            <v>711.12</v>
          </cell>
          <cell r="E541">
            <v>14</v>
          </cell>
          <cell r="F541">
            <v>22402</v>
          </cell>
          <cell r="H541">
            <v>2</v>
          </cell>
          <cell r="I541">
            <v>0</v>
          </cell>
          <cell r="J541">
            <v>75743.210000000006</v>
          </cell>
          <cell r="K541">
            <v>0</v>
          </cell>
          <cell r="L541">
            <v>21210.87</v>
          </cell>
          <cell r="M541">
            <v>0</v>
          </cell>
          <cell r="N541">
            <v>96954.08</v>
          </cell>
          <cell r="O541" t="str">
            <v>Резерв процентов по вкладам</v>
          </cell>
        </row>
        <row r="542">
          <cell r="A542">
            <v>9</v>
          </cell>
          <cell r="B542">
            <v>214</v>
          </cell>
          <cell r="C542">
            <v>7948</v>
          </cell>
          <cell r="D542">
            <v>711.12</v>
          </cell>
          <cell r="E542">
            <v>14</v>
          </cell>
          <cell r="F542">
            <v>22402</v>
          </cell>
          <cell r="H542">
            <v>2</v>
          </cell>
          <cell r="I542">
            <v>0</v>
          </cell>
          <cell r="J542">
            <v>68969.490000000005</v>
          </cell>
          <cell r="K542">
            <v>0</v>
          </cell>
          <cell r="L542">
            <v>805.78</v>
          </cell>
          <cell r="M542">
            <v>0</v>
          </cell>
          <cell r="N542">
            <v>69775.27</v>
          </cell>
          <cell r="O542" t="str">
            <v>Резерв процентов по вкладам</v>
          </cell>
        </row>
        <row r="543">
          <cell r="A543">
            <v>9</v>
          </cell>
          <cell r="B543">
            <v>214</v>
          </cell>
          <cell r="C543">
            <v>8002</v>
          </cell>
          <cell r="D543">
            <v>711.12</v>
          </cell>
          <cell r="E543">
            <v>14</v>
          </cell>
          <cell r="F543">
            <v>22402</v>
          </cell>
          <cell r="H543">
            <v>2</v>
          </cell>
          <cell r="I543">
            <v>0</v>
          </cell>
          <cell r="J543">
            <v>937690.73</v>
          </cell>
          <cell r="K543">
            <v>116546.5</v>
          </cell>
          <cell r="L543">
            <v>43518.16</v>
          </cell>
          <cell r="M543">
            <v>0</v>
          </cell>
          <cell r="N543">
            <v>864662.39</v>
          </cell>
          <cell r="O543" t="str">
            <v>Резерв процентов по вкладам</v>
          </cell>
        </row>
        <row r="544">
          <cell r="A544">
            <v>9</v>
          </cell>
          <cell r="B544">
            <v>214</v>
          </cell>
          <cell r="C544">
            <v>8104</v>
          </cell>
          <cell r="D544">
            <v>711.12</v>
          </cell>
          <cell r="E544">
            <v>14</v>
          </cell>
          <cell r="F544">
            <v>22402</v>
          </cell>
          <cell r="H544">
            <v>2</v>
          </cell>
          <cell r="I544">
            <v>0</v>
          </cell>
          <cell r="J544">
            <v>0</v>
          </cell>
          <cell r="K544">
            <v>166684.32999999999</v>
          </cell>
          <cell r="L544">
            <v>166684.32999999999</v>
          </cell>
          <cell r="M544">
            <v>0</v>
          </cell>
          <cell r="N544">
            <v>0</v>
          </cell>
          <cell r="O544" t="str">
            <v>Резерв процентов по вкладам</v>
          </cell>
        </row>
        <row r="545">
          <cell r="A545">
            <v>9</v>
          </cell>
          <cell r="B545">
            <v>214</v>
          </cell>
          <cell r="C545">
            <v>8137</v>
          </cell>
          <cell r="D545">
            <v>711.12</v>
          </cell>
          <cell r="E545">
            <v>14</v>
          </cell>
          <cell r="F545">
            <v>22402</v>
          </cell>
          <cell r="H545">
            <v>2</v>
          </cell>
          <cell r="I545">
            <v>0</v>
          </cell>
          <cell r="J545">
            <v>37579.46</v>
          </cell>
          <cell r="K545">
            <v>0</v>
          </cell>
          <cell r="L545">
            <v>25144.27</v>
          </cell>
          <cell r="M545">
            <v>0</v>
          </cell>
          <cell r="N545">
            <v>62723.73</v>
          </cell>
          <cell r="O545" t="str">
            <v>Резерв процентов по вкладам</v>
          </cell>
        </row>
        <row r="546">
          <cell r="A546">
            <v>9</v>
          </cell>
          <cell r="B546">
            <v>214</v>
          </cell>
          <cell r="C546">
            <v>8298</v>
          </cell>
          <cell r="D546">
            <v>711.12</v>
          </cell>
          <cell r="E546">
            <v>14</v>
          </cell>
          <cell r="F546">
            <v>22402</v>
          </cell>
          <cell r="H546">
            <v>2</v>
          </cell>
          <cell r="I546">
            <v>0</v>
          </cell>
          <cell r="J546">
            <v>82075.59</v>
          </cell>
          <cell r="K546">
            <v>86300.1</v>
          </cell>
          <cell r="L546">
            <v>460420.49</v>
          </cell>
          <cell r="M546">
            <v>0</v>
          </cell>
          <cell r="N546">
            <v>456195.98</v>
          </cell>
          <cell r="O546" t="str">
            <v>Резерв процентов по вкладам</v>
          </cell>
        </row>
        <row r="547">
          <cell r="A547">
            <v>9</v>
          </cell>
          <cell r="B547">
            <v>214</v>
          </cell>
          <cell r="C547">
            <v>8533</v>
          </cell>
          <cell r="D547">
            <v>711.12</v>
          </cell>
          <cell r="E547">
            <v>14</v>
          </cell>
          <cell r="F547">
            <v>22402</v>
          </cell>
          <cell r="H547">
            <v>2</v>
          </cell>
          <cell r="I547">
            <v>0</v>
          </cell>
          <cell r="J547">
            <v>3879.89</v>
          </cell>
          <cell r="K547">
            <v>537628.73</v>
          </cell>
          <cell r="L547">
            <v>1158325.04</v>
          </cell>
          <cell r="M547">
            <v>0</v>
          </cell>
          <cell r="N547">
            <v>624576.19999999995</v>
          </cell>
          <cell r="O547" t="str">
            <v>Резерв процентов по вкладам</v>
          </cell>
        </row>
        <row r="548">
          <cell r="A548">
            <v>9</v>
          </cell>
          <cell r="B548">
            <v>214</v>
          </cell>
          <cell r="C548">
            <v>8659</v>
          </cell>
          <cell r="D548">
            <v>711.12</v>
          </cell>
          <cell r="E548">
            <v>14</v>
          </cell>
          <cell r="F548">
            <v>22402</v>
          </cell>
          <cell r="H548">
            <v>2</v>
          </cell>
          <cell r="I548">
            <v>0</v>
          </cell>
          <cell r="J548">
            <v>27320.34</v>
          </cell>
          <cell r="K548">
            <v>0</v>
          </cell>
          <cell r="L548">
            <v>101.65</v>
          </cell>
          <cell r="M548">
            <v>0</v>
          </cell>
          <cell r="N548">
            <v>27421.99</v>
          </cell>
          <cell r="O548" t="str">
            <v>Резерв процентов по вкладам</v>
          </cell>
        </row>
        <row r="549">
          <cell r="A549">
            <v>9</v>
          </cell>
          <cell r="B549">
            <v>214</v>
          </cell>
          <cell r="C549">
            <v>3563</v>
          </cell>
          <cell r="D549">
            <v>711.13</v>
          </cell>
          <cell r="E549">
            <v>14</v>
          </cell>
          <cell r="F549">
            <v>20206.060000000001</v>
          </cell>
          <cell r="H549">
            <v>2</v>
          </cell>
          <cell r="I549">
            <v>0</v>
          </cell>
          <cell r="J549">
            <v>8077.34</v>
          </cell>
          <cell r="K549">
            <v>190400</v>
          </cell>
          <cell r="L549">
            <v>290000</v>
          </cell>
          <cell r="M549">
            <v>0</v>
          </cell>
          <cell r="N549">
            <v>107677.34</v>
          </cell>
          <cell r="O549" t="str">
            <v>Счета граждан по ссуде на ИЖС</v>
          </cell>
        </row>
        <row r="550">
          <cell r="A550">
            <v>9</v>
          </cell>
          <cell r="B550">
            <v>214</v>
          </cell>
          <cell r="C550">
            <v>5996</v>
          </cell>
          <cell r="D550">
            <v>711.13</v>
          </cell>
          <cell r="E550">
            <v>14</v>
          </cell>
          <cell r="F550">
            <v>20206.060000000001</v>
          </cell>
          <cell r="H550">
            <v>2</v>
          </cell>
          <cell r="I550">
            <v>0</v>
          </cell>
          <cell r="J550">
            <v>290.52999999999997</v>
          </cell>
          <cell r="K550">
            <v>290.52999999999997</v>
          </cell>
          <cell r="L550">
            <v>0</v>
          </cell>
          <cell r="M550">
            <v>0</v>
          </cell>
          <cell r="N550">
            <v>0</v>
          </cell>
          <cell r="O550" t="str">
            <v>Счета граждан по ссуде на ИЖС</v>
          </cell>
        </row>
        <row r="551">
          <cell r="A551">
            <v>9</v>
          </cell>
          <cell r="B551">
            <v>214</v>
          </cell>
          <cell r="C551">
            <v>7783</v>
          </cell>
          <cell r="D551">
            <v>711.13</v>
          </cell>
          <cell r="E551">
            <v>14</v>
          </cell>
          <cell r="F551">
            <v>20206.060000000001</v>
          </cell>
          <cell r="H551">
            <v>2</v>
          </cell>
          <cell r="I551">
            <v>0</v>
          </cell>
          <cell r="J551">
            <v>1900.21</v>
          </cell>
          <cell r="K551">
            <v>0</v>
          </cell>
          <cell r="L551">
            <v>0</v>
          </cell>
          <cell r="M551">
            <v>0</v>
          </cell>
          <cell r="N551">
            <v>1900.21</v>
          </cell>
          <cell r="O551" t="str">
            <v>Счета граждан по ссуде на ИЖС</v>
          </cell>
        </row>
        <row r="552">
          <cell r="A552">
            <v>9</v>
          </cell>
          <cell r="B552">
            <v>214</v>
          </cell>
          <cell r="C552">
            <v>7845</v>
          </cell>
          <cell r="D552">
            <v>711.13</v>
          </cell>
          <cell r="E552">
            <v>14</v>
          </cell>
          <cell r="F552">
            <v>20206.060000000001</v>
          </cell>
          <cell r="H552">
            <v>2</v>
          </cell>
          <cell r="I552">
            <v>0</v>
          </cell>
          <cell r="J552">
            <v>2.2999999999999998</v>
          </cell>
          <cell r="K552">
            <v>2.2999999999999998</v>
          </cell>
          <cell r="L552">
            <v>0</v>
          </cell>
          <cell r="M552">
            <v>0</v>
          </cell>
          <cell r="N552">
            <v>0</v>
          </cell>
          <cell r="O552" t="str">
            <v>Счета граждан по ссуде на ИЖС</v>
          </cell>
        </row>
        <row r="553">
          <cell r="A553">
            <v>9</v>
          </cell>
          <cell r="B553">
            <v>214</v>
          </cell>
          <cell r="C553">
            <v>7948</v>
          </cell>
          <cell r="D553">
            <v>711.13</v>
          </cell>
          <cell r="E553">
            <v>14</v>
          </cell>
          <cell r="F553">
            <v>20206.060000000001</v>
          </cell>
          <cell r="H553">
            <v>2</v>
          </cell>
          <cell r="I553">
            <v>0</v>
          </cell>
          <cell r="J553">
            <v>100</v>
          </cell>
          <cell r="K553">
            <v>0</v>
          </cell>
          <cell r="L553">
            <v>0</v>
          </cell>
          <cell r="M553">
            <v>0</v>
          </cell>
          <cell r="N553">
            <v>100</v>
          </cell>
          <cell r="O553" t="str">
            <v>Счета граждан по ссуде на ИЖС</v>
          </cell>
        </row>
        <row r="554">
          <cell r="A554">
            <v>9</v>
          </cell>
          <cell r="B554">
            <v>214</v>
          </cell>
          <cell r="C554">
            <v>8002</v>
          </cell>
          <cell r="D554">
            <v>711.13</v>
          </cell>
          <cell r="E554">
            <v>14</v>
          </cell>
          <cell r="F554">
            <v>20206.060000000001</v>
          </cell>
          <cell r="H554">
            <v>2</v>
          </cell>
          <cell r="I554">
            <v>0</v>
          </cell>
          <cell r="J554">
            <v>19.489999999999998</v>
          </cell>
          <cell r="K554">
            <v>0</v>
          </cell>
          <cell r="L554">
            <v>0</v>
          </cell>
          <cell r="M554">
            <v>0</v>
          </cell>
          <cell r="N554">
            <v>19.489999999999998</v>
          </cell>
          <cell r="O554" t="str">
            <v>Счета граждан по ссуде на ИЖС</v>
          </cell>
        </row>
        <row r="555">
          <cell r="A555">
            <v>9</v>
          </cell>
          <cell r="B555">
            <v>214</v>
          </cell>
          <cell r="C555">
            <v>8104</v>
          </cell>
          <cell r="D555">
            <v>711.13</v>
          </cell>
          <cell r="E555">
            <v>14</v>
          </cell>
          <cell r="F555">
            <v>20206.060000000001</v>
          </cell>
          <cell r="H555">
            <v>2</v>
          </cell>
          <cell r="I555">
            <v>0</v>
          </cell>
          <cell r="J555">
            <v>103.32</v>
          </cell>
          <cell r="K555">
            <v>0</v>
          </cell>
          <cell r="L555">
            <v>0</v>
          </cell>
          <cell r="M555">
            <v>0</v>
          </cell>
          <cell r="N555">
            <v>103.32</v>
          </cell>
          <cell r="O555" t="str">
            <v>Счета граждан по ссуде на ИЖС</v>
          </cell>
        </row>
        <row r="556">
          <cell r="A556">
            <v>9</v>
          </cell>
          <cell r="B556">
            <v>214</v>
          </cell>
          <cell r="C556">
            <v>8137</v>
          </cell>
          <cell r="D556">
            <v>711.13</v>
          </cell>
          <cell r="E556">
            <v>14</v>
          </cell>
          <cell r="F556">
            <v>20206.060000000001</v>
          </cell>
          <cell r="H556">
            <v>2</v>
          </cell>
          <cell r="I556">
            <v>0</v>
          </cell>
          <cell r="J556">
            <v>140.49</v>
          </cell>
          <cell r="K556">
            <v>140.49</v>
          </cell>
          <cell r="L556">
            <v>0</v>
          </cell>
          <cell r="M556">
            <v>0</v>
          </cell>
          <cell r="N556">
            <v>0</v>
          </cell>
          <cell r="O556" t="str">
            <v>Счета граждан по ссуде на ИЖС</v>
          </cell>
        </row>
        <row r="557">
          <cell r="A557">
            <v>9</v>
          </cell>
          <cell r="B557">
            <v>214</v>
          </cell>
          <cell r="C557">
            <v>8298</v>
          </cell>
          <cell r="D557">
            <v>711.13</v>
          </cell>
          <cell r="E557">
            <v>14</v>
          </cell>
          <cell r="F557">
            <v>20206.060000000001</v>
          </cell>
          <cell r="H557">
            <v>2</v>
          </cell>
          <cell r="I557">
            <v>0</v>
          </cell>
          <cell r="J557">
            <v>109.65</v>
          </cell>
          <cell r="K557">
            <v>0</v>
          </cell>
          <cell r="L557">
            <v>0</v>
          </cell>
          <cell r="M557">
            <v>0</v>
          </cell>
          <cell r="N557">
            <v>109.65</v>
          </cell>
          <cell r="O557" t="str">
            <v>Счета граждан по ссуде на ИЖС</v>
          </cell>
        </row>
        <row r="558">
          <cell r="A558">
            <v>9</v>
          </cell>
          <cell r="B558">
            <v>214</v>
          </cell>
          <cell r="C558">
            <v>8659</v>
          </cell>
          <cell r="D558">
            <v>711.13</v>
          </cell>
          <cell r="E558">
            <v>14</v>
          </cell>
          <cell r="F558">
            <v>20206.060000000001</v>
          </cell>
          <cell r="H558">
            <v>2</v>
          </cell>
          <cell r="I558">
            <v>0</v>
          </cell>
          <cell r="J558">
            <v>12710</v>
          </cell>
          <cell r="K558">
            <v>0</v>
          </cell>
          <cell r="L558">
            <v>0</v>
          </cell>
          <cell r="M558">
            <v>0</v>
          </cell>
          <cell r="N558">
            <v>12710</v>
          </cell>
          <cell r="O558" t="str">
            <v>Счета граждан по ссуде на ИЖС</v>
          </cell>
        </row>
        <row r="559">
          <cell r="A559">
            <v>9</v>
          </cell>
          <cell r="B559">
            <v>214</v>
          </cell>
          <cell r="C559">
            <v>3563</v>
          </cell>
          <cell r="D559">
            <v>711.14</v>
          </cell>
          <cell r="E559">
            <v>14</v>
          </cell>
          <cell r="F559">
            <v>20206.07</v>
          </cell>
          <cell r="H559">
            <v>2</v>
          </cell>
          <cell r="I559">
            <v>0</v>
          </cell>
          <cell r="J559">
            <v>18415.73</v>
          </cell>
          <cell r="K559">
            <v>110483</v>
          </cell>
          <cell r="L559">
            <v>118340.65</v>
          </cell>
          <cell r="M559">
            <v>0</v>
          </cell>
          <cell r="N559">
            <v>26273.38</v>
          </cell>
          <cell r="O559" t="str">
            <v>Спецсчета граждан свыше 200 т.с рублей</v>
          </cell>
        </row>
        <row r="560">
          <cell r="A560">
            <v>9</v>
          </cell>
          <cell r="B560">
            <v>214</v>
          </cell>
          <cell r="C560">
            <v>5996</v>
          </cell>
          <cell r="D560">
            <v>711.14</v>
          </cell>
          <cell r="E560">
            <v>14</v>
          </cell>
          <cell r="F560">
            <v>20206.07</v>
          </cell>
          <cell r="H560">
            <v>2</v>
          </cell>
          <cell r="I560">
            <v>0</v>
          </cell>
          <cell r="J560">
            <v>63552.86</v>
          </cell>
          <cell r="K560">
            <v>3304.32</v>
          </cell>
          <cell r="L560">
            <v>853.5</v>
          </cell>
          <cell r="M560">
            <v>0</v>
          </cell>
          <cell r="N560">
            <v>61102.04</v>
          </cell>
          <cell r="O560" t="str">
            <v>Спецсчета граждан свыше 200 т.с рублей</v>
          </cell>
        </row>
        <row r="561">
          <cell r="A561">
            <v>9</v>
          </cell>
          <cell r="B561">
            <v>214</v>
          </cell>
          <cell r="C561">
            <v>7783</v>
          </cell>
          <cell r="D561">
            <v>711.14</v>
          </cell>
          <cell r="E561">
            <v>14</v>
          </cell>
          <cell r="F561">
            <v>20206.07</v>
          </cell>
          <cell r="H561">
            <v>2</v>
          </cell>
          <cell r="I561">
            <v>0</v>
          </cell>
          <cell r="J561">
            <v>22752.76</v>
          </cell>
          <cell r="K561">
            <v>784.11</v>
          </cell>
          <cell r="L561">
            <v>145.1</v>
          </cell>
          <cell r="M561">
            <v>0</v>
          </cell>
          <cell r="N561">
            <v>22113.75</v>
          </cell>
          <cell r="O561" t="str">
            <v>Спецсчета граждан свыше 200 т.с рублей</v>
          </cell>
        </row>
        <row r="562">
          <cell r="A562">
            <v>9</v>
          </cell>
          <cell r="B562">
            <v>214</v>
          </cell>
          <cell r="C562">
            <v>7845</v>
          </cell>
          <cell r="D562">
            <v>711.14</v>
          </cell>
          <cell r="E562">
            <v>14</v>
          </cell>
          <cell r="F562">
            <v>20206.07</v>
          </cell>
          <cell r="H562">
            <v>2</v>
          </cell>
          <cell r="I562">
            <v>0</v>
          </cell>
          <cell r="J562">
            <v>6816.63</v>
          </cell>
          <cell r="K562">
            <v>0</v>
          </cell>
          <cell r="L562">
            <v>0</v>
          </cell>
          <cell r="M562">
            <v>0</v>
          </cell>
          <cell r="N562">
            <v>6816.63</v>
          </cell>
          <cell r="O562" t="str">
            <v>Спецсчета граждан свыше 200 т.с рублей</v>
          </cell>
        </row>
        <row r="563">
          <cell r="A563">
            <v>9</v>
          </cell>
          <cell r="B563">
            <v>214</v>
          </cell>
          <cell r="C563">
            <v>7948</v>
          </cell>
          <cell r="D563">
            <v>711.14</v>
          </cell>
          <cell r="E563">
            <v>14</v>
          </cell>
          <cell r="F563">
            <v>20206.07</v>
          </cell>
          <cell r="H563">
            <v>2</v>
          </cell>
          <cell r="I563">
            <v>0</v>
          </cell>
          <cell r="J563">
            <v>139</v>
          </cell>
          <cell r="K563">
            <v>0</v>
          </cell>
          <cell r="L563">
            <v>0</v>
          </cell>
          <cell r="M563">
            <v>0</v>
          </cell>
          <cell r="N563">
            <v>139</v>
          </cell>
          <cell r="O563" t="str">
            <v>Спецсчета граждан свыше 200 т.с рублей</v>
          </cell>
        </row>
        <row r="564">
          <cell r="A564">
            <v>9</v>
          </cell>
          <cell r="B564">
            <v>214</v>
          </cell>
          <cell r="C564">
            <v>8002</v>
          </cell>
          <cell r="D564">
            <v>711.14</v>
          </cell>
          <cell r="E564">
            <v>14</v>
          </cell>
          <cell r="F564">
            <v>20206.07</v>
          </cell>
          <cell r="H564">
            <v>2</v>
          </cell>
          <cell r="I564">
            <v>0</v>
          </cell>
          <cell r="J564">
            <v>7213.48</v>
          </cell>
          <cell r="K564">
            <v>0</v>
          </cell>
          <cell r="L564">
            <v>0</v>
          </cell>
          <cell r="M564">
            <v>0</v>
          </cell>
          <cell r="N564">
            <v>7213.48</v>
          </cell>
          <cell r="O564" t="str">
            <v>Спецсчета граждан свыше 200 т.с рублей</v>
          </cell>
        </row>
        <row r="565">
          <cell r="A565">
            <v>9</v>
          </cell>
          <cell r="B565">
            <v>214</v>
          </cell>
          <cell r="C565">
            <v>8104</v>
          </cell>
          <cell r="D565">
            <v>711.14</v>
          </cell>
          <cell r="E565">
            <v>14</v>
          </cell>
          <cell r="F565">
            <v>20206.07</v>
          </cell>
          <cell r="H565">
            <v>2</v>
          </cell>
          <cell r="I565">
            <v>0</v>
          </cell>
          <cell r="J565">
            <v>9725.61</v>
          </cell>
          <cell r="K565">
            <v>0</v>
          </cell>
          <cell r="L565">
            <v>343.73</v>
          </cell>
          <cell r="M565">
            <v>0</v>
          </cell>
          <cell r="N565">
            <v>10069.34</v>
          </cell>
          <cell r="O565" t="str">
            <v>Спецсчета граждан свыше 200 т.с рублей</v>
          </cell>
        </row>
        <row r="566">
          <cell r="A566">
            <v>9</v>
          </cell>
          <cell r="B566">
            <v>214</v>
          </cell>
          <cell r="C566">
            <v>8137</v>
          </cell>
          <cell r="D566">
            <v>711.14</v>
          </cell>
          <cell r="E566">
            <v>14</v>
          </cell>
          <cell r="F566">
            <v>20206.07</v>
          </cell>
          <cell r="H566">
            <v>2</v>
          </cell>
          <cell r="I566">
            <v>0</v>
          </cell>
          <cell r="J566">
            <v>13418.53</v>
          </cell>
          <cell r="K566">
            <v>0</v>
          </cell>
          <cell r="L566">
            <v>0</v>
          </cell>
          <cell r="M566">
            <v>0</v>
          </cell>
          <cell r="N566">
            <v>13418.53</v>
          </cell>
          <cell r="O566" t="str">
            <v>Спецсчета граждан свыше 200 т.с рублей</v>
          </cell>
        </row>
        <row r="567">
          <cell r="A567">
            <v>9</v>
          </cell>
          <cell r="B567">
            <v>214</v>
          </cell>
          <cell r="C567">
            <v>8298</v>
          </cell>
          <cell r="D567">
            <v>711.14</v>
          </cell>
          <cell r="E567">
            <v>14</v>
          </cell>
          <cell r="F567">
            <v>20206.07</v>
          </cell>
          <cell r="H567">
            <v>2</v>
          </cell>
          <cell r="I567">
            <v>0</v>
          </cell>
          <cell r="J567">
            <v>24018.81</v>
          </cell>
          <cell r="K567">
            <v>0</v>
          </cell>
          <cell r="L567">
            <v>0</v>
          </cell>
          <cell r="M567">
            <v>0</v>
          </cell>
          <cell r="N567">
            <v>24018.81</v>
          </cell>
          <cell r="O567" t="str">
            <v>Спецсчета граждан свыше 200 т.с рублей</v>
          </cell>
        </row>
        <row r="568">
          <cell r="A568">
            <v>9</v>
          </cell>
          <cell r="B568">
            <v>214</v>
          </cell>
          <cell r="C568">
            <v>8533</v>
          </cell>
          <cell r="D568">
            <v>711.14</v>
          </cell>
          <cell r="E568">
            <v>14</v>
          </cell>
          <cell r="F568">
            <v>20206.07</v>
          </cell>
          <cell r="H568">
            <v>2</v>
          </cell>
          <cell r="I568">
            <v>0</v>
          </cell>
          <cell r="J568">
            <v>7430.87</v>
          </cell>
          <cell r="K568">
            <v>0</v>
          </cell>
          <cell r="L568">
            <v>0</v>
          </cell>
          <cell r="M568">
            <v>0</v>
          </cell>
          <cell r="N568">
            <v>7430.87</v>
          </cell>
          <cell r="O568" t="str">
            <v>Спецсчета граждан свыше 200 т.с рублей</v>
          </cell>
        </row>
        <row r="569">
          <cell r="A569">
            <v>9</v>
          </cell>
          <cell r="B569">
            <v>214</v>
          </cell>
          <cell r="C569">
            <v>8659</v>
          </cell>
          <cell r="D569">
            <v>711.14</v>
          </cell>
          <cell r="E569">
            <v>14</v>
          </cell>
          <cell r="F569">
            <v>20206.07</v>
          </cell>
          <cell r="H569">
            <v>2</v>
          </cell>
          <cell r="I569">
            <v>0</v>
          </cell>
          <cell r="J569">
            <v>3166.69</v>
          </cell>
          <cell r="K569">
            <v>0</v>
          </cell>
          <cell r="L569">
            <v>0</v>
          </cell>
          <cell r="M569">
            <v>0</v>
          </cell>
          <cell r="N569">
            <v>3166.69</v>
          </cell>
          <cell r="O569" t="str">
            <v>Спецсчета граждан свыше 200 т.с рублей</v>
          </cell>
        </row>
        <row r="570">
          <cell r="A570">
            <v>9</v>
          </cell>
          <cell r="B570">
            <v>214</v>
          </cell>
          <cell r="C570">
            <v>5996</v>
          </cell>
          <cell r="D570">
            <v>711.15</v>
          </cell>
          <cell r="E570">
            <v>14</v>
          </cell>
          <cell r="F570">
            <v>20406.04</v>
          </cell>
          <cell r="H570">
            <v>2</v>
          </cell>
          <cell r="I570">
            <v>0</v>
          </cell>
          <cell r="J570">
            <v>2400</v>
          </cell>
          <cell r="K570">
            <v>5069.6499999999996</v>
          </cell>
          <cell r="L570">
            <v>2669.65</v>
          </cell>
          <cell r="M570">
            <v>0</v>
          </cell>
          <cell r="N570">
            <v>0</v>
          </cell>
          <cell r="O570" t="str">
            <v>Ссудо-жилищный вклад</v>
          </cell>
        </row>
        <row r="571">
          <cell r="A571">
            <v>9</v>
          </cell>
          <cell r="B571">
            <v>214</v>
          </cell>
          <cell r="C571">
            <v>7845</v>
          </cell>
          <cell r="D571">
            <v>711.15</v>
          </cell>
          <cell r="E571">
            <v>14</v>
          </cell>
          <cell r="F571">
            <v>20406.04</v>
          </cell>
          <cell r="H571">
            <v>2</v>
          </cell>
          <cell r="I571">
            <v>0</v>
          </cell>
          <cell r="J571">
            <v>200</v>
          </cell>
          <cell r="K571">
            <v>200</v>
          </cell>
          <cell r="L571">
            <v>0</v>
          </cell>
          <cell r="M571">
            <v>0</v>
          </cell>
          <cell r="N571">
            <v>0</v>
          </cell>
          <cell r="O571" t="str">
            <v>Ссудо-жилищный вклад</v>
          </cell>
        </row>
        <row r="572">
          <cell r="A572">
            <v>9</v>
          </cell>
          <cell r="B572">
            <v>214</v>
          </cell>
          <cell r="C572">
            <v>7948</v>
          </cell>
          <cell r="D572">
            <v>711.15</v>
          </cell>
          <cell r="E572">
            <v>14</v>
          </cell>
          <cell r="F572">
            <v>20406.04</v>
          </cell>
          <cell r="H572">
            <v>2</v>
          </cell>
          <cell r="I572">
            <v>0</v>
          </cell>
          <cell r="J572">
            <v>17230</v>
          </cell>
          <cell r="K572">
            <v>19769.78</v>
          </cell>
          <cell r="L572">
            <v>2539.7800000000002</v>
          </cell>
          <cell r="M572">
            <v>0</v>
          </cell>
          <cell r="N572">
            <v>0</v>
          </cell>
          <cell r="O572" t="str">
            <v>Ссудо-жилищный вклад</v>
          </cell>
        </row>
        <row r="573">
          <cell r="A573">
            <v>9</v>
          </cell>
          <cell r="B573">
            <v>214</v>
          </cell>
          <cell r="C573">
            <v>8298</v>
          </cell>
          <cell r="D573">
            <v>711.15</v>
          </cell>
          <cell r="E573">
            <v>14</v>
          </cell>
          <cell r="F573">
            <v>20406.04</v>
          </cell>
          <cell r="H573">
            <v>2</v>
          </cell>
          <cell r="I573">
            <v>0</v>
          </cell>
          <cell r="J573">
            <v>100</v>
          </cell>
          <cell r="K573">
            <v>250100</v>
          </cell>
          <cell r="L573">
            <v>250000</v>
          </cell>
          <cell r="M573">
            <v>0</v>
          </cell>
          <cell r="N573">
            <v>0</v>
          </cell>
          <cell r="O573" t="str">
            <v>Ссудо-жилищный вклад</v>
          </cell>
        </row>
        <row r="574">
          <cell r="A574">
            <v>9</v>
          </cell>
          <cell r="B574">
            <v>214</v>
          </cell>
          <cell r="C574">
            <v>3563</v>
          </cell>
          <cell r="D574">
            <v>711.16</v>
          </cell>
          <cell r="E574">
            <v>14</v>
          </cell>
          <cell r="F574">
            <v>20206.080000000002</v>
          </cell>
          <cell r="H574">
            <v>2</v>
          </cell>
          <cell r="I574">
            <v>0</v>
          </cell>
          <cell r="J574">
            <v>207.28</v>
          </cell>
          <cell r="K574">
            <v>0</v>
          </cell>
          <cell r="L574">
            <v>0</v>
          </cell>
          <cell r="M574">
            <v>0</v>
          </cell>
          <cell r="N574">
            <v>207.28</v>
          </cell>
          <cell r="O574" t="str">
            <v>"O`quvchi" omonati</v>
          </cell>
        </row>
        <row r="575">
          <cell r="A575">
            <v>9</v>
          </cell>
          <cell r="B575">
            <v>214</v>
          </cell>
          <cell r="C575">
            <v>5996</v>
          </cell>
          <cell r="D575">
            <v>711.16</v>
          </cell>
          <cell r="E575">
            <v>14</v>
          </cell>
          <cell r="F575">
            <v>20206.080000000002</v>
          </cell>
          <cell r="H575">
            <v>2</v>
          </cell>
          <cell r="I575">
            <v>0</v>
          </cell>
          <cell r="J575">
            <v>3127.69</v>
          </cell>
          <cell r="K575">
            <v>575.44000000000005</v>
          </cell>
          <cell r="L575">
            <v>0</v>
          </cell>
          <cell r="M575">
            <v>0</v>
          </cell>
          <cell r="N575">
            <v>2552.25</v>
          </cell>
          <cell r="O575" t="str">
            <v>"O`quvchi" omonati</v>
          </cell>
        </row>
        <row r="576">
          <cell r="A576">
            <v>9</v>
          </cell>
          <cell r="B576">
            <v>214</v>
          </cell>
          <cell r="C576">
            <v>7783</v>
          </cell>
          <cell r="D576">
            <v>711.16</v>
          </cell>
          <cell r="E576">
            <v>14</v>
          </cell>
          <cell r="F576">
            <v>20206.080000000002</v>
          </cell>
          <cell r="H576">
            <v>2</v>
          </cell>
          <cell r="I576">
            <v>0</v>
          </cell>
          <cell r="J576">
            <v>2299.5500000000002</v>
          </cell>
          <cell r="K576">
            <v>72</v>
          </cell>
          <cell r="L576">
            <v>0</v>
          </cell>
          <cell r="M576">
            <v>0</v>
          </cell>
          <cell r="N576">
            <v>2227.5500000000002</v>
          </cell>
          <cell r="O576" t="str">
            <v>"O`quvchi" omonati</v>
          </cell>
        </row>
        <row r="577">
          <cell r="A577">
            <v>9</v>
          </cell>
          <cell r="B577">
            <v>214</v>
          </cell>
          <cell r="C577">
            <v>7845</v>
          </cell>
          <cell r="D577">
            <v>711.16</v>
          </cell>
          <cell r="E577">
            <v>14</v>
          </cell>
          <cell r="F577">
            <v>20206.080000000002</v>
          </cell>
          <cell r="H577">
            <v>2</v>
          </cell>
          <cell r="I577">
            <v>0</v>
          </cell>
          <cell r="J577">
            <v>5746</v>
          </cell>
          <cell r="K577">
            <v>0</v>
          </cell>
          <cell r="L577">
            <v>0</v>
          </cell>
          <cell r="M577">
            <v>0</v>
          </cell>
          <cell r="N577">
            <v>5746</v>
          </cell>
          <cell r="O577" t="str">
            <v>"O`quvchi" omonati</v>
          </cell>
        </row>
        <row r="578">
          <cell r="A578">
            <v>9</v>
          </cell>
          <cell r="B578">
            <v>214</v>
          </cell>
          <cell r="C578">
            <v>7948</v>
          </cell>
          <cell r="D578">
            <v>711.16</v>
          </cell>
          <cell r="E578">
            <v>14</v>
          </cell>
          <cell r="F578">
            <v>20206.080000000002</v>
          </cell>
          <cell r="H578">
            <v>2</v>
          </cell>
          <cell r="I578">
            <v>0</v>
          </cell>
          <cell r="J578">
            <v>2095.48</v>
          </cell>
          <cell r="K578">
            <v>0</v>
          </cell>
          <cell r="L578">
            <v>0</v>
          </cell>
          <cell r="M578">
            <v>0</v>
          </cell>
          <cell r="N578">
            <v>2095.48</v>
          </cell>
          <cell r="O578" t="str">
            <v>"O`quvchi" omonati</v>
          </cell>
        </row>
        <row r="579">
          <cell r="A579">
            <v>9</v>
          </cell>
          <cell r="B579">
            <v>214</v>
          </cell>
          <cell r="C579">
            <v>8002</v>
          </cell>
          <cell r="D579">
            <v>711.16</v>
          </cell>
          <cell r="E579">
            <v>14</v>
          </cell>
          <cell r="F579">
            <v>20206.080000000002</v>
          </cell>
          <cell r="H579">
            <v>2</v>
          </cell>
          <cell r="I579">
            <v>0</v>
          </cell>
          <cell r="J579">
            <v>12619.42</v>
          </cell>
          <cell r="K579">
            <v>2026.16</v>
          </cell>
          <cell r="L579">
            <v>1331.62</v>
          </cell>
          <cell r="M579">
            <v>0</v>
          </cell>
          <cell r="N579">
            <v>11924.88</v>
          </cell>
          <cell r="O579" t="str">
            <v>"O`quvchi" omonati</v>
          </cell>
        </row>
        <row r="580">
          <cell r="A580">
            <v>9</v>
          </cell>
          <cell r="B580">
            <v>214</v>
          </cell>
          <cell r="C580">
            <v>8104</v>
          </cell>
          <cell r="D580">
            <v>711.16</v>
          </cell>
          <cell r="E580">
            <v>14</v>
          </cell>
          <cell r="F580">
            <v>20206.080000000002</v>
          </cell>
          <cell r="H580">
            <v>2</v>
          </cell>
          <cell r="I580">
            <v>0</v>
          </cell>
          <cell r="J580">
            <v>4506.17</v>
          </cell>
          <cell r="K580">
            <v>0</v>
          </cell>
          <cell r="L580">
            <v>5.05</v>
          </cell>
          <cell r="M580">
            <v>0</v>
          </cell>
          <cell r="N580">
            <v>4511.22</v>
          </cell>
          <cell r="O580" t="str">
            <v>"O`quvchi" omonati</v>
          </cell>
        </row>
        <row r="581">
          <cell r="A581">
            <v>9</v>
          </cell>
          <cell r="B581">
            <v>214</v>
          </cell>
          <cell r="C581">
            <v>8137</v>
          </cell>
          <cell r="D581">
            <v>711.16</v>
          </cell>
          <cell r="E581">
            <v>14</v>
          </cell>
          <cell r="F581">
            <v>20206.080000000002</v>
          </cell>
          <cell r="H581">
            <v>2</v>
          </cell>
          <cell r="I581">
            <v>0</v>
          </cell>
          <cell r="J581">
            <v>3673.92</v>
          </cell>
          <cell r="K581">
            <v>1529.56</v>
          </cell>
          <cell r="L581">
            <v>1529.56</v>
          </cell>
          <cell r="M581">
            <v>0</v>
          </cell>
          <cell r="N581">
            <v>3673.92</v>
          </cell>
          <cell r="O581" t="str">
            <v>"O`quvchi" omonati</v>
          </cell>
        </row>
        <row r="582">
          <cell r="A582">
            <v>9</v>
          </cell>
          <cell r="B582">
            <v>214</v>
          </cell>
          <cell r="C582">
            <v>8298</v>
          </cell>
          <cell r="D582">
            <v>711.16</v>
          </cell>
          <cell r="E582">
            <v>14</v>
          </cell>
          <cell r="F582">
            <v>20206.080000000002</v>
          </cell>
          <cell r="H582">
            <v>2</v>
          </cell>
          <cell r="I582">
            <v>0</v>
          </cell>
          <cell r="J582">
            <v>2917.76</v>
          </cell>
          <cell r="K582">
            <v>0</v>
          </cell>
          <cell r="L582">
            <v>0</v>
          </cell>
          <cell r="M582">
            <v>0</v>
          </cell>
          <cell r="N582">
            <v>2917.76</v>
          </cell>
          <cell r="O582" t="str">
            <v>"O`quvchi" omonati</v>
          </cell>
        </row>
        <row r="583">
          <cell r="A583">
            <v>9</v>
          </cell>
          <cell r="B583">
            <v>214</v>
          </cell>
          <cell r="C583">
            <v>8533</v>
          </cell>
          <cell r="D583">
            <v>711.16</v>
          </cell>
          <cell r="E583">
            <v>14</v>
          </cell>
          <cell r="F583">
            <v>20206.080000000002</v>
          </cell>
          <cell r="H583">
            <v>2</v>
          </cell>
          <cell r="I583">
            <v>0</v>
          </cell>
          <cell r="J583">
            <v>311.25</v>
          </cell>
          <cell r="K583">
            <v>0</v>
          </cell>
          <cell r="L583">
            <v>0</v>
          </cell>
          <cell r="M583">
            <v>0</v>
          </cell>
          <cell r="N583">
            <v>311.25</v>
          </cell>
          <cell r="O583" t="str">
            <v>"O`quvchi" omonati</v>
          </cell>
        </row>
        <row r="584">
          <cell r="A584">
            <v>9</v>
          </cell>
          <cell r="B584">
            <v>214</v>
          </cell>
          <cell r="C584">
            <v>8659</v>
          </cell>
          <cell r="D584">
            <v>711.16</v>
          </cell>
          <cell r="E584">
            <v>14</v>
          </cell>
          <cell r="F584">
            <v>20206.080000000002</v>
          </cell>
          <cell r="H584">
            <v>2</v>
          </cell>
          <cell r="I584">
            <v>0</v>
          </cell>
          <cell r="J584">
            <v>6784.27</v>
          </cell>
          <cell r="K584">
            <v>2747.44</v>
          </cell>
          <cell r="L584">
            <v>1.1200000000000001</v>
          </cell>
          <cell r="M584">
            <v>0</v>
          </cell>
          <cell r="N584">
            <v>4037.95</v>
          </cell>
          <cell r="O584" t="str">
            <v>"O`quvchi" omonati</v>
          </cell>
        </row>
        <row r="585">
          <cell r="A585">
            <v>9</v>
          </cell>
          <cell r="B585">
            <v>214</v>
          </cell>
          <cell r="C585">
            <v>3563</v>
          </cell>
          <cell r="D585">
            <v>711.18</v>
          </cell>
          <cell r="E585">
            <v>0</v>
          </cell>
          <cell r="F585">
            <v>20206.18</v>
          </cell>
          <cell r="H585">
            <v>0</v>
          </cell>
          <cell r="I585">
            <v>0</v>
          </cell>
          <cell r="J585">
            <v>190327295.75</v>
          </cell>
          <cell r="K585">
            <v>53326530.810000002</v>
          </cell>
          <cell r="L585">
            <v>2515307.1800000002</v>
          </cell>
          <cell r="M585">
            <v>0</v>
          </cell>
          <cell r="N585">
            <v>139516072.12</v>
          </cell>
          <cell r="O585" t="str">
            <v>Вклад "Индексация"</v>
          </cell>
        </row>
        <row r="586">
          <cell r="A586">
            <v>9</v>
          </cell>
          <cell r="B586">
            <v>214</v>
          </cell>
          <cell r="C586">
            <v>5996</v>
          </cell>
          <cell r="D586">
            <v>711.18</v>
          </cell>
          <cell r="E586">
            <v>0</v>
          </cell>
          <cell r="F586">
            <v>20206.18</v>
          </cell>
          <cell r="H586">
            <v>0</v>
          </cell>
          <cell r="I586">
            <v>0</v>
          </cell>
          <cell r="J586">
            <v>215543219.68000001</v>
          </cell>
          <cell r="K586">
            <v>64916756.039999999</v>
          </cell>
          <cell r="L586">
            <v>6430453.5300000003</v>
          </cell>
          <cell r="M586">
            <v>0</v>
          </cell>
          <cell r="N586">
            <v>157056917.16999999</v>
          </cell>
          <cell r="O586" t="str">
            <v>"Indeksatsiya" omonati</v>
          </cell>
        </row>
        <row r="587">
          <cell r="A587">
            <v>9</v>
          </cell>
          <cell r="B587">
            <v>214</v>
          </cell>
          <cell r="C587">
            <v>7783</v>
          </cell>
          <cell r="D587">
            <v>711.18</v>
          </cell>
          <cell r="E587">
            <v>0</v>
          </cell>
          <cell r="F587">
            <v>20206.18</v>
          </cell>
          <cell r="H587">
            <v>0</v>
          </cell>
          <cell r="I587">
            <v>0</v>
          </cell>
          <cell r="J587">
            <v>136373763.53999999</v>
          </cell>
          <cell r="K587">
            <v>35367782.710000001</v>
          </cell>
          <cell r="L587">
            <v>4349100.71</v>
          </cell>
          <cell r="M587">
            <v>0</v>
          </cell>
          <cell r="N587">
            <v>105355081.54000001</v>
          </cell>
          <cell r="O587" t="str">
            <v>Вклад "Индексация"</v>
          </cell>
        </row>
        <row r="588">
          <cell r="A588">
            <v>9</v>
          </cell>
          <cell r="B588">
            <v>214</v>
          </cell>
          <cell r="C588">
            <v>7845</v>
          </cell>
          <cell r="D588">
            <v>711.18</v>
          </cell>
          <cell r="E588">
            <v>0</v>
          </cell>
          <cell r="F588">
            <v>20206.18</v>
          </cell>
          <cell r="H588">
            <v>0</v>
          </cell>
          <cell r="I588">
            <v>0</v>
          </cell>
          <cell r="J588">
            <v>68384691</v>
          </cell>
          <cell r="K588">
            <v>17872954.969999999</v>
          </cell>
          <cell r="L588">
            <v>806746.37</v>
          </cell>
          <cell r="M588">
            <v>0</v>
          </cell>
          <cell r="N588">
            <v>51318482.399999999</v>
          </cell>
          <cell r="O588" t="str">
            <v>"Indeksatsiya" omonati</v>
          </cell>
        </row>
        <row r="589">
          <cell r="A589">
            <v>9</v>
          </cell>
          <cell r="B589">
            <v>214</v>
          </cell>
          <cell r="C589">
            <v>7948</v>
          </cell>
          <cell r="D589">
            <v>711.18</v>
          </cell>
          <cell r="E589">
            <v>0</v>
          </cell>
          <cell r="F589">
            <v>20206.18</v>
          </cell>
          <cell r="H589">
            <v>0</v>
          </cell>
          <cell r="I589">
            <v>0</v>
          </cell>
          <cell r="J589">
            <v>66549937.490000002</v>
          </cell>
          <cell r="K589">
            <v>18947707.23</v>
          </cell>
          <cell r="L589">
            <v>819439.29</v>
          </cell>
          <cell r="M589">
            <v>0</v>
          </cell>
          <cell r="N589">
            <v>48421669.549999997</v>
          </cell>
          <cell r="O589" t="str">
            <v>"Indeksatsiya" omonati</v>
          </cell>
        </row>
        <row r="590">
          <cell r="A590">
            <v>9</v>
          </cell>
          <cell r="B590">
            <v>214</v>
          </cell>
          <cell r="C590">
            <v>8002</v>
          </cell>
          <cell r="D590">
            <v>711.18</v>
          </cell>
          <cell r="E590">
            <v>0</v>
          </cell>
          <cell r="F590">
            <v>20206.18</v>
          </cell>
          <cell r="H590">
            <v>0</v>
          </cell>
          <cell r="I590">
            <v>0</v>
          </cell>
          <cell r="J590">
            <v>41771835.25</v>
          </cell>
          <cell r="K590">
            <v>12067002.35</v>
          </cell>
          <cell r="L590">
            <v>0</v>
          </cell>
          <cell r="M590">
            <v>0</v>
          </cell>
          <cell r="N590">
            <v>29704832.899999999</v>
          </cell>
          <cell r="O590" t="str">
            <v>"Indeksatsiya" omonati</v>
          </cell>
        </row>
        <row r="591">
          <cell r="A591">
            <v>9</v>
          </cell>
          <cell r="B591">
            <v>214</v>
          </cell>
          <cell r="C591">
            <v>8104</v>
          </cell>
          <cell r="D591">
            <v>711.18</v>
          </cell>
          <cell r="E591">
            <v>0</v>
          </cell>
          <cell r="F591">
            <v>20206.18</v>
          </cell>
          <cell r="H591">
            <v>2</v>
          </cell>
          <cell r="I591">
            <v>0</v>
          </cell>
          <cell r="J591">
            <v>67932627.459999993</v>
          </cell>
          <cell r="K591">
            <v>18320649.359999999</v>
          </cell>
          <cell r="L591">
            <v>70178.16</v>
          </cell>
          <cell r="M591">
            <v>0</v>
          </cell>
          <cell r="N591">
            <v>49682156.259999998</v>
          </cell>
          <cell r="O591" t="str">
            <v>"Indeksatsiya" omonati</v>
          </cell>
        </row>
        <row r="592">
          <cell r="A592">
            <v>9</v>
          </cell>
          <cell r="B592">
            <v>214</v>
          </cell>
          <cell r="C592">
            <v>8137</v>
          </cell>
          <cell r="D592">
            <v>711.18</v>
          </cell>
          <cell r="E592">
            <v>0</v>
          </cell>
          <cell r="F592">
            <v>20206.18</v>
          </cell>
          <cell r="H592">
            <v>2</v>
          </cell>
          <cell r="I592">
            <v>0</v>
          </cell>
          <cell r="J592">
            <v>38703733.009999998</v>
          </cell>
          <cell r="K592">
            <v>10012166.310000001</v>
          </cell>
          <cell r="L592">
            <v>218979.41</v>
          </cell>
          <cell r="M592">
            <v>0</v>
          </cell>
          <cell r="N592">
            <v>28910546.109999999</v>
          </cell>
          <cell r="O592" t="str">
            <v>"Indeksatsiya" omonati</v>
          </cell>
        </row>
        <row r="593">
          <cell r="A593">
            <v>9</v>
          </cell>
          <cell r="B593">
            <v>214</v>
          </cell>
          <cell r="C593">
            <v>8298</v>
          </cell>
          <cell r="D593">
            <v>711.18</v>
          </cell>
          <cell r="E593">
            <v>0</v>
          </cell>
          <cell r="F593">
            <v>20206.18</v>
          </cell>
          <cell r="H593">
            <v>0</v>
          </cell>
          <cell r="I593">
            <v>0</v>
          </cell>
          <cell r="J593">
            <v>19633225.809999999</v>
          </cell>
          <cell r="K593">
            <v>6816493.3899999997</v>
          </cell>
          <cell r="L593">
            <v>320329.37</v>
          </cell>
          <cell r="M593">
            <v>0</v>
          </cell>
          <cell r="N593">
            <v>13137061.789999999</v>
          </cell>
          <cell r="O593" t="str">
            <v>"Indeksatsiya" omonati</v>
          </cell>
        </row>
        <row r="594">
          <cell r="A594">
            <v>9</v>
          </cell>
          <cell r="B594">
            <v>214</v>
          </cell>
          <cell r="C594">
            <v>8533</v>
          </cell>
          <cell r="D594">
            <v>711.18</v>
          </cell>
          <cell r="E594">
            <v>0</v>
          </cell>
          <cell r="F594">
            <v>20206.18</v>
          </cell>
          <cell r="H594">
            <v>0</v>
          </cell>
          <cell r="I594">
            <v>0</v>
          </cell>
          <cell r="J594">
            <v>19886441.129999999</v>
          </cell>
          <cell r="K594">
            <v>5689195.5999999996</v>
          </cell>
          <cell r="L594">
            <v>246357.6</v>
          </cell>
          <cell r="M594">
            <v>0</v>
          </cell>
          <cell r="N594">
            <v>14443603.130000001</v>
          </cell>
          <cell r="O594" t="str">
            <v>"Indeksatsiya" omonati</v>
          </cell>
        </row>
        <row r="595">
          <cell r="A595">
            <v>9</v>
          </cell>
          <cell r="B595">
            <v>214</v>
          </cell>
          <cell r="C595">
            <v>8659</v>
          </cell>
          <cell r="D595">
            <v>711.18</v>
          </cell>
          <cell r="E595">
            <v>0</v>
          </cell>
          <cell r="F595">
            <v>20206.18</v>
          </cell>
          <cell r="H595">
            <v>0</v>
          </cell>
          <cell r="I595">
            <v>0</v>
          </cell>
          <cell r="J595">
            <v>17458299.32</v>
          </cell>
          <cell r="K595">
            <v>11143738.34</v>
          </cell>
          <cell r="L595">
            <v>0</v>
          </cell>
          <cell r="M595">
            <v>0</v>
          </cell>
          <cell r="N595">
            <v>6314560.9800000004</v>
          </cell>
          <cell r="O595" t="str">
            <v>"Indeksatsiya" omonati</v>
          </cell>
        </row>
        <row r="596">
          <cell r="A596">
            <v>9</v>
          </cell>
          <cell r="B596">
            <v>214</v>
          </cell>
          <cell r="C596">
            <v>3563</v>
          </cell>
          <cell r="D596">
            <v>711.21</v>
          </cell>
          <cell r="E596">
            <v>14</v>
          </cell>
          <cell r="F596">
            <v>20206.09</v>
          </cell>
          <cell r="H596">
            <v>2</v>
          </cell>
          <cell r="I596">
            <v>0</v>
          </cell>
          <cell r="J596">
            <v>75085.53</v>
          </cell>
          <cell r="K596">
            <v>80458.259999999995</v>
          </cell>
          <cell r="L596">
            <v>8430.23</v>
          </cell>
          <cell r="M596">
            <v>0</v>
          </cell>
          <cell r="N596">
            <v>3057.5</v>
          </cell>
          <cell r="O596" t="str">
            <v>"Omad" omonati</v>
          </cell>
        </row>
        <row r="597">
          <cell r="A597">
            <v>9</v>
          </cell>
          <cell r="B597">
            <v>214</v>
          </cell>
          <cell r="C597">
            <v>5996</v>
          </cell>
          <cell r="D597">
            <v>711.21</v>
          </cell>
          <cell r="E597">
            <v>14</v>
          </cell>
          <cell r="F597">
            <v>20206.09</v>
          </cell>
          <cell r="H597">
            <v>2</v>
          </cell>
          <cell r="I597">
            <v>0</v>
          </cell>
          <cell r="J597">
            <v>11004.29</v>
          </cell>
          <cell r="K597">
            <v>0</v>
          </cell>
          <cell r="L597">
            <v>0</v>
          </cell>
          <cell r="M597">
            <v>0</v>
          </cell>
          <cell r="N597">
            <v>11004.29</v>
          </cell>
          <cell r="O597" t="str">
            <v>"Omad" omonati</v>
          </cell>
        </row>
        <row r="598">
          <cell r="A598">
            <v>9</v>
          </cell>
          <cell r="B598">
            <v>214</v>
          </cell>
          <cell r="C598">
            <v>7783</v>
          </cell>
          <cell r="D598">
            <v>711.21</v>
          </cell>
          <cell r="E598">
            <v>14</v>
          </cell>
          <cell r="F598">
            <v>20206.09</v>
          </cell>
          <cell r="H598">
            <v>2</v>
          </cell>
          <cell r="I598">
            <v>0</v>
          </cell>
          <cell r="J598">
            <v>20864.580000000002</v>
          </cell>
          <cell r="K598">
            <v>0</v>
          </cell>
          <cell r="L598">
            <v>0</v>
          </cell>
          <cell r="M598">
            <v>0</v>
          </cell>
          <cell r="N598">
            <v>20864.580000000002</v>
          </cell>
          <cell r="O598" t="str">
            <v>"Omad" omonati</v>
          </cell>
        </row>
        <row r="599">
          <cell r="A599">
            <v>9</v>
          </cell>
          <cell r="B599">
            <v>214</v>
          </cell>
          <cell r="C599">
            <v>7948</v>
          </cell>
          <cell r="D599">
            <v>711.21</v>
          </cell>
          <cell r="E599">
            <v>14</v>
          </cell>
          <cell r="F599">
            <v>20206.09</v>
          </cell>
          <cell r="H599">
            <v>2</v>
          </cell>
          <cell r="I599">
            <v>0</v>
          </cell>
          <cell r="J599">
            <v>374857.16</v>
          </cell>
          <cell r="K599">
            <v>52604.78</v>
          </cell>
          <cell r="L599">
            <v>34367.360000000001</v>
          </cell>
          <cell r="M599">
            <v>0</v>
          </cell>
          <cell r="N599">
            <v>356619.74</v>
          </cell>
          <cell r="O599" t="str">
            <v>"Omad" omonati</v>
          </cell>
        </row>
        <row r="600">
          <cell r="A600">
            <v>9</v>
          </cell>
          <cell r="B600">
            <v>214</v>
          </cell>
          <cell r="C600">
            <v>8002</v>
          </cell>
          <cell r="D600">
            <v>711.21</v>
          </cell>
          <cell r="E600">
            <v>14</v>
          </cell>
          <cell r="F600">
            <v>20206.09</v>
          </cell>
          <cell r="H600">
            <v>2</v>
          </cell>
          <cell r="I600">
            <v>0</v>
          </cell>
          <cell r="J600">
            <v>1452226.85</v>
          </cell>
          <cell r="K600">
            <v>842118.55</v>
          </cell>
          <cell r="L600">
            <v>769657.7</v>
          </cell>
          <cell r="M600">
            <v>0</v>
          </cell>
          <cell r="N600">
            <v>1379766</v>
          </cell>
          <cell r="O600" t="str">
            <v>"Omad" omonati</v>
          </cell>
        </row>
        <row r="601">
          <cell r="A601">
            <v>9</v>
          </cell>
          <cell r="B601">
            <v>214</v>
          </cell>
          <cell r="C601">
            <v>8104</v>
          </cell>
          <cell r="D601">
            <v>711.21</v>
          </cell>
          <cell r="E601">
            <v>14</v>
          </cell>
          <cell r="F601">
            <v>20206.09</v>
          </cell>
          <cell r="H601">
            <v>2</v>
          </cell>
          <cell r="I601">
            <v>0</v>
          </cell>
          <cell r="J601">
            <v>29742.89</v>
          </cell>
          <cell r="K601">
            <v>28133.14</v>
          </cell>
          <cell r="L601">
            <v>27471.58</v>
          </cell>
          <cell r="M601">
            <v>0</v>
          </cell>
          <cell r="N601">
            <v>29081.33</v>
          </cell>
          <cell r="O601" t="str">
            <v>"Omad" omonati</v>
          </cell>
        </row>
        <row r="602">
          <cell r="A602">
            <v>9</v>
          </cell>
          <cell r="B602">
            <v>214</v>
          </cell>
          <cell r="C602">
            <v>8137</v>
          </cell>
          <cell r="D602">
            <v>711.21</v>
          </cell>
          <cell r="E602">
            <v>14</v>
          </cell>
          <cell r="F602">
            <v>20206.09</v>
          </cell>
          <cell r="H602">
            <v>2</v>
          </cell>
          <cell r="I602">
            <v>0</v>
          </cell>
          <cell r="J602">
            <v>1035615.38</v>
          </cell>
          <cell r="K602">
            <v>768119.48</v>
          </cell>
          <cell r="L602">
            <v>395498.01</v>
          </cell>
          <cell r="M602">
            <v>0</v>
          </cell>
          <cell r="N602">
            <v>662993.91</v>
          </cell>
          <cell r="O602" t="str">
            <v>"Omad" omonati</v>
          </cell>
        </row>
        <row r="603">
          <cell r="A603">
            <v>9</v>
          </cell>
          <cell r="B603">
            <v>214</v>
          </cell>
          <cell r="C603">
            <v>8298</v>
          </cell>
          <cell r="D603">
            <v>711.21</v>
          </cell>
          <cell r="E603">
            <v>14</v>
          </cell>
          <cell r="F603">
            <v>20206.09</v>
          </cell>
          <cell r="H603">
            <v>2</v>
          </cell>
          <cell r="I603">
            <v>0</v>
          </cell>
          <cell r="J603">
            <v>202487.6</v>
          </cell>
          <cell r="K603">
            <v>1197125.01</v>
          </cell>
          <cell r="L603">
            <v>1177138.78</v>
          </cell>
          <cell r="M603">
            <v>0</v>
          </cell>
          <cell r="N603">
            <v>182501.37</v>
          </cell>
          <cell r="O603" t="str">
            <v>"Omad" omonati</v>
          </cell>
        </row>
        <row r="604">
          <cell r="A604">
            <v>9</v>
          </cell>
          <cell r="B604">
            <v>214</v>
          </cell>
          <cell r="C604">
            <v>8659</v>
          </cell>
          <cell r="D604">
            <v>711.21</v>
          </cell>
          <cell r="E604">
            <v>14</v>
          </cell>
          <cell r="F604">
            <v>20206.09</v>
          </cell>
          <cell r="H604">
            <v>2</v>
          </cell>
          <cell r="I604">
            <v>0</v>
          </cell>
          <cell r="J604">
            <v>15673.84</v>
          </cell>
          <cell r="K604">
            <v>14414.48</v>
          </cell>
          <cell r="L604">
            <v>0</v>
          </cell>
          <cell r="M604">
            <v>0</v>
          </cell>
          <cell r="N604">
            <v>1259.3599999999999</v>
          </cell>
          <cell r="O604" t="str">
            <v>"Omad" omonati</v>
          </cell>
        </row>
        <row r="605">
          <cell r="A605">
            <v>9</v>
          </cell>
          <cell r="B605">
            <v>214</v>
          </cell>
          <cell r="C605">
            <v>3563</v>
          </cell>
          <cell r="D605">
            <v>711.23</v>
          </cell>
          <cell r="E605">
            <v>0</v>
          </cell>
          <cell r="F605">
            <v>20206.12</v>
          </cell>
          <cell r="H605">
            <v>0</v>
          </cell>
          <cell r="I605">
            <v>0</v>
          </cell>
          <cell r="J605">
            <v>2447434</v>
          </cell>
          <cell r="K605">
            <v>3536409</v>
          </cell>
          <cell r="L605">
            <v>1411789</v>
          </cell>
          <cell r="M605">
            <v>0</v>
          </cell>
          <cell r="N605">
            <v>322814</v>
          </cell>
          <cell r="O605" t="str">
            <v>Беспроцентные вклады по пособиям на детей до 16 лет</v>
          </cell>
        </row>
        <row r="606">
          <cell r="A606">
            <v>9</v>
          </cell>
          <cell r="B606">
            <v>214</v>
          </cell>
          <cell r="C606">
            <v>5996</v>
          </cell>
          <cell r="D606">
            <v>711.23</v>
          </cell>
          <cell r="E606">
            <v>0</v>
          </cell>
          <cell r="F606">
            <v>20206.12</v>
          </cell>
          <cell r="H606">
            <v>0</v>
          </cell>
          <cell r="I606">
            <v>0</v>
          </cell>
          <cell r="J606">
            <v>3743027</v>
          </cell>
          <cell r="K606">
            <v>18820799.5</v>
          </cell>
          <cell r="L606">
            <v>16011406</v>
          </cell>
          <cell r="M606">
            <v>0</v>
          </cell>
          <cell r="N606">
            <v>933633.5</v>
          </cell>
          <cell r="O606" t="str">
            <v>Беспроцентные вклады по пособиям на детей до 16 лет</v>
          </cell>
        </row>
        <row r="607">
          <cell r="A607">
            <v>9</v>
          </cell>
          <cell r="B607">
            <v>214</v>
          </cell>
          <cell r="C607">
            <v>7783</v>
          </cell>
          <cell r="D607">
            <v>711.23</v>
          </cell>
          <cell r="E607">
            <v>0</v>
          </cell>
          <cell r="F607">
            <v>20206.12</v>
          </cell>
          <cell r="H607">
            <v>0</v>
          </cell>
          <cell r="I607">
            <v>0</v>
          </cell>
          <cell r="J607">
            <v>1335479.5</v>
          </cell>
          <cell r="K607">
            <v>6445193.5</v>
          </cell>
          <cell r="L607">
            <v>5840222</v>
          </cell>
          <cell r="M607">
            <v>0</v>
          </cell>
          <cell r="N607">
            <v>730508</v>
          </cell>
          <cell r="O607" t="str">
            <v>Беспроцентные вклады по пособиям на детей до 16 лет</v>
          </cell>
        </row>
        <row r="608">
          <cell r="A608">
            <v>9</v>
          </cell>
          <cell r="B608">
            <v>214</v>
          </cell>
          <cell r="C608">
            <v>7845</v>
          </cell>
          <cell r="D608">
            <v>711.23</v>
          </cell>
          <cell r="E608">
            <v>0</v>
          </cell>
          <cell r="F608">
            <v>20206.12</v>
          </cell>
          <cell r="H608">
            <v>0</v>
          </cell>
          <cell r="I608">
            <v>0</v>
          </cell>
          <cell r="J608">
            <v>513287</v>
          </cell>
          <cell r="K608">
            <v>1023114</v>
          </cell>
          <cell r="L608">
            <v>509827</v>
          </cell>
          <cell r="M608">
            <v>0</v>
          </cell>
          <cell r="N608">
            <v>0</v>
          </cell>
          <cell r="O608" t="str">
            <v>Беспроцентные вклады по пособиям на детей до 16 лет</v>
          </cell>
        </row>
        <row r="609">
          <cell r="A609">
            <v>9</v>
          </cell>
          <cell r="B609">
            <v>214</v>
          </cell>
          <cell r="C609">
            <v>7948</v>
          </cell>
          <cell r="D609">
            <v>711.23</v>
          </cell>
          <cell r="E609">
            <v>0</v>
          </cell>
          <cell r="F609">
            <v>20206.12</v>
          </cell>
          <cell r="H609">
            <v>0</v>
          </cell>
          <cell r="I609">
            <v>0</v>
          </cell>
          <cell r="J609">
            <v>3018868</v>
          </cell>
          <cell r="K609">
            <v>3654167.5</v>
          </cell>
          <cell r="L609">
            <v>656656</v>
          </cell>
          <cell r="M609">
            <v>0</v>
          </cell>
          <cell r="N609">
            <v>21356.5</v>
          </cell>
          <cell r="O609" t="str">
            <v>Беспроцентные вклады по пособиям на детей до 16 лет</v>
          </cell>
        </row>
        <row r="610">
          <cell r="A610">
            <v>9</v>
          </cell>
          <cell r="B610">
            <v>214</v>
          </cell>
          <cell r="C610">
            <v>8002</v>
          </cell>
          <cell r="D610">
            <v>711.23</v>
          </cell>
          <cell r="E610">
            <v>0</v>
          </cell>
          <cell r="F610">
            <v>20206.12</v>
          </cell>
          <cell r="H610">
            <v>0</v>
          </cell>
          <cell r="I610">
            <v>0</v>
          </cell>
          <cell r="J610">
            <v>236494</v>
          </cell>
          <cell r="K610">
            <v>1275150</v>
          </cell>
          <cell r="L610">
            <v>1038656</v>
          </cell>
          <cell r="M610">
            <v>0</v>
          </cell>
          <cell r="N610">
            <v>0</v>
          </cell>
          <cell r="O610" t="str">
            <v>Беспроцентные вклады по пособиям на детей до 16 лет</v>
          </cell>
        </row>
        <row r="611">
          <cell r="A611">
            <v>9</v>
          </cell>
          <cell r="B611">
            <v>214</v>
          </cell>
          <cell r="C611">
            <v>8104</v>
          </cell>
          <cell r="D611">
            <v>711.23</v>
          </cell>
          <cell r="E611">
            <v>0</v>
          </cell>
          <cell r="F611">
            <v>20206.12</v>
          </cell>
          <cell r="H611">
            <v>2</v>
          </cell>
          <cell r="I611">
            <v>0</v>
          </cell>
          <cell r="J611">
            <v>520056.12</v>
          </cell>
          <cell r="K611">
            <v>1238039.1200000001</v>
          </cell>
          <cell r="L611">
            <v>752796</v>
          </cell>
          <cell r="M611">
            <v>0</v>
          </cell>
          <cell r="N611">
            <v>34813</v>
          </cell>
          <cell r="O611" t="str">
            <v>16 yoshgacna bo`lgan bolalarga to`lanadigan nafaqalar bo`yic</v>
          </cell>
        </row>
        <row r="612">
          <cell r="A612">
            <v>9</v>
          </cell>
          <cell r="B612">
            <v>214</v>
          </cell>
          <cell r="C612">
            <v>8137</v>
          </cell>
          <cell r="D612">
            <v>711.23</v>
          </cell>
          <cell r="E612">
            <v>0</v>
          </cell>
          <cell r="F612">
            <v>20206.12</v>
          </cell>
          <cell r="H612">
            <v>2</v>
          </cell>
          <cell r="I612">
            <v>0</v>
          </cell>
          <cell r="J612">
            <v>1568955.8</v>
          </cell>
          <cell r="K612">
            <v>3567732.8</v>
          </cell>
          <cell r="L612">
            <v>1998777</v>
          </cell>
          <cell r="M612">
            <v>0</v>
          </cell>
          <cell r="N612">
            <v>0</v>
          </cell>
          <cell r="O612" t="str">
            <v>16 yoshgacna bo`lgan bolalarga to`lanadigan nafaqalar bo`yic</v>
          </cell>
        </row>
        <row r="613">
          <cell r="A613">
            <v>9</v>
          </cell>
          <cell r="B613">
            <v>214</v>
          </cell>
          <cell r="C613">
            <v>8298</v>
          </cell>
          <cell r="D613">
            <v>711.23</v>
          </cell>
          <cell r="E613">
            <v>0</v>
          </cell>
          <cell r="F613">
            <v>20206.12</v>
          </cell>
          <cell r="H613">
            <v>0</v>
          </cell>
          <cell r="I613">
            <v>0</v>
          </cell>
          <cell r="J613">
            <v>797853</v>
          </cell>
          <cell r="K613">
            <v>2848838.5</v>
          </cell>
          <cell r="L613">
            <v>2257189</v>
          </cell>
          <cell r="M613">
            <v>0</v>
          </cell>
          <cell r="N613">
            <v>206203.5</v>
          </cell>
          <cell r="O613" t="str">
            <v>16 yoshgacna bo`lgan bolalarga to`lanadigan nafaqalar bo`yic</v>
          </cell>
        </row>
        <row r="614">
          <cell r="A614">
            <v>9</v>
          </cell>
          <cell r="B614">
            <v>214</v>
          </cell>
          <cell r="C614">
            <v>8533</v>
          </cell>
          <cell r="D614">
            <v>711.23</v>
          </cell>
          <cell r="E614">
            <v>0</v>
          </cell>
          <cell r="F614">
            <v>20206.12</v>
          </cell>
          <cell r="H614">
            <v>0</v>
          </cell>
          <cell r="I614">
            <v>0</v>
          </cell>
          <cell r="J614">
            <v>8072</v>
          </cell>
          <cell r="K614">
            <v>49901</v>
          </cell>
          <cell r="L614">
            <v>45329</v>
          </cell>
          <cell r="M614">
            <v>0</v>
          </cell>
          <cell r="N614">
            <v>3500</v>
          </cell>
          <cell r="O614" t="str">
            <v>16 yoshgacna bo`lgan bolalarga to`lanadigan nafaqalar bo`yic</v>
          </cell>
        </row>
        <row r="615">
          <cell r="A615">
            <v>9</v>
          </cell>
          <cell r="B615">
            <v>214</v>
          </cell>
          <cell r="C615">
            <v>8659</v>
          </cell>
          <cell r="D615">
            <v>711.23</v>
          </cell>
          <cell r="E615">
            <v>0</v>
          </cell>
          <cell r="F615">
            <v>20206.12</v>
          </cell>
          <cell r="H615">
            <v>0</v>
          </cell>
          <cell r="I615">
            <v>0</v>
          </cell>
          <cell r="J615">
            <v>4641270.5</v>
          </cell>
          <cell r="K615">
            <v>16480455</v>
          </cell>
          <cell r="L615">
            <v>11839184.5</v>
          </cell>
          <cell r="M615">
            <v>0</v>
          </cell>
          <cell r="N615">
            <v>0</v>
          </cell>
          <cell r="O615" t="str">
            <v>16 yoshgacna bo`lgan bolalarga to`lanadigan nafaqalar bo`yic</v>
          </cell>
        </row>
        <row r="616">
          <cell r="A616">
            <v>9</v>
          </cell>
          <cell r="B616">
            <v>214</v>
          </cell>
          <cell r="C616">
            <v>8137</v>
          </cell>
          <cell r="D616">
            <v>711.25</v>
          </cell>
          <cell r="E616">
            <v>14</v>
          </cell>
          <cell r="F616">
            <v>20606.080000000002</v>
          </cell>
          <cell r="H616">
            <v>2</v>
          </cell>
          <cell r="I616">
            <v>0</v>
          </cell>
          <cell r="J616">
            <v>18418.02</v>
          </cell>
          <cell r="K616">
            <v>2890.89</v>
          </cell>
          <cell r="L616">
            <v>0</v>
          </cell>
          <cell r="M616">
            <v>0</v>
          </cell>
          <cell r="N616">
            <v>15527.13</v>
          </cell>
          <cell r="O616" t="str">
            <v>Депозитный вклад 3 месяца</v>
          </cell>
        </row>
        <row r="617">
          <cell r="A617">
            <v>9</v>
          </cell>
          <cell r="B617">
            <v>214</v>
          </cell>
          <cell r="C617">
            <v>3563</v>
          </cell>
          <cell r="D617">
            <v>711.26</v>
          </cell>
          <cell r="E617">
            <v>14</v>
          </cell>
          <cell r="F617">
            <v>20606.09</v>
          </cell>
          <cell r="H617">
            <v>2</v>
          </cell>
          <cell r="I617">
            <v>0</v>
          </cell>
          <cell r="J617">
            <v>5100274.7</v>
          </cell>
          <cell r="K617">
            <v>5215403.0999999996</v>
          </cell>
          <cell r="L617">
            <v>256942.97</v>
          </cell>
          <cell r="M617">
            <v>0</v>
          </cell>
          <cell r="N617">
            <v>141814.57</v>
          </cell>
          <cell r="O617" t="str">
            <v>Muddatli depozit omonati</v>
          </cell>
        </row>
        <row r="618">
          <cell r="A618">
            <v>9</v>
          </cell>
          <cell r="B618">
            <v>214</v>
          </cell>
          <cell r="C618">
            <v>5996</v>
          </cell>
          <cell r="D618">
            <v>711.26</v>
          </cell>
          <cell r="E618">
            <v>14</v>
          </cell>
          <cell r="F618">
            <v>20606.09</v>
          </cell>
          <cell r="H618">
            <v>2</v>
          </cell>
          <cell r="I618">
            <v>0</v>
          </cell>
          <cell r="J618">
            <v>7962925.7000000002</v>
          </cell>
          <cell r="K618">
            <v>8338915.5199999996</v>
          </cell>
          <cell r="L618">
            <v>589027.91</v>
          </cell>
          <cell r="M618">
            <v>0</v>
          </cell>
          <cell r="N618">
            <v>213038.09</v>
          </cell>
          <cell r="O618" t="str">
            <v>Muddatli depozit omonati</v>
          </cell>
        </row>
        <row r="619">
          <cell r="A619">
            <v>9</v>
          </cell>
          <cell r="B619">
            <v>214</v>
          </cell>
          <cell r="C619">
            <v>7783</v>
          </cell>
          <cell r="D619">
            <v>711.26</v>
          </cell>
          <cell r="E619">
            <v>14</v>
          </cell>
          <cell r="F619">
            <v>20606.09</v>
          </cell>
          <cell r="H619">
            <v>2</v>
          </cell>
          <cell r="I619">
            <v>0</v>
          </cell>
          <cell r="J619">
            <v>2902507.15</v>
          </cell>
          <cell r="K619">
            <v>3006044.39</v>
          </cell>
          <cell r="L619">
            <v>183111.53</v>
          </cell>
          <cell r="M619">
            <v>0</v>
          </cell>
          <cell r="N619">
            <v>79574.289999999994</v>
          </cell>
          <cell r="O619" t="str">
            <v>Muddatli depozit omonati</v>
          </cell>
        </row>
        <row r="620">
          <cell r="A620">
            <v>9</v>
          </cell>
          <cell r="B620">
            <v>214</v>
          </cell>
          <cell r="C620">
            <v>7845</v>
          </cell>
          <cell r="D620">
            <v>711.26</v>
          </cell>
          <cell r="E620">
            <v>14</v>
          </cell>
          <cell r="F620">
            <v>20606.09</v>
          </cell>
          <cell r="H620">
            <v>2</v>
          </cell>
          <cell r="I620">
            <v>0</v>
          </cell>
          <cell r="J620">
            <v>1279688.49</v>
          </cell>
          <cell r="K620">
            <v>1206334.52</v>
          </cell>
          <cell r="L620">
            <v>61613.93</v>
          </cell>
          <cell r="M620">
            <v>0</v>
          </cell>
          <cell r="N620">
            <v>134967.9</v>
          </cell>
          <cell r="O620" t="str">
            <v>Muddatli depozit omonati</v>
          </cell>
        </row>
        <row r="621">
          <cell r="A621">
            <v>9</v>
          </cell>
          <cell r="B621">
            <v>214</v>
          </cell>
          <cell r="C621">
            <v>7948</v>
          </cell>
          <cell r="D621">
            <v>711.26</v>
          </cell>
          <cell r="E621">
            <v>14</v>
          </cell>
          <cell r="F621">
            <v>20606.09</v>
          </cell>
          <cell r="H621">
            <v>2</v>
          </cell>
          <cell r="I621">
            <v>0</v>
          </cell>
          <cell r="J621">
            <v>561028.98</v>
          </cell>
          <cell r="K621">
            <v>478952.3</v>
          </cell>
          <cell r="L621">
            <v>31170.87</v>
          </cell>
          <cell r="M621">
            <v>0</v>
          </cell>
          <cell r="N621">
            <v>113247.55</v>
          </cell>
          <cell r="O621" t="str">
            <v>Muddatli depozit omonati</v>
          </cell>
        </row>
        <row r="622">
          <cell r="A622">
            <v>9</v>
          </cell>
          <cell r="B622">
            <v>214</v>
          </cell>
          <cell r="C622">
            <v>8002</v>
          </cell>
          <cell r="D622">
            <v>711.26</v>
          </cell>
          <cell r="E622">
            <v>14</v>
          </cell>
          <cell r="F622">
            <v>20606.09</v>
          </cell>
          <cell r="H622">
            <v>2</v>
          </cell>
          <cell r="I622">
            <v>0</v>
          </cell>
          <cell r="J622">
            <v>591539.15</v>
          </cell>
          <cell r="K622">
            <v>561015.93000000005</v>
          </cell>
          <cell r="L622">
            <v>34596.199999999997</v>
          </cell>
          <cell r="M622">
            <v>0</v>
          </cell>
          <cell r="N622">
            <v>65119.42</v>
          </cell>
          <cell r="O622" t="str">
            <v>Muddatli depozit omonati</v>
          </cell>
        </row>
        <row r="623">
          <cell r="A623">
            <v>9</v>
          </cell>
          <cell r="B623">
            <v>214</v>
          </cell>
          <cell r="C623">
            <v>8104</v>
          </cell>
          <cell r="D623">
            <v>711.26</v>
          </cell>
          <cell r="E623">
            <v>14</v>
          </cell>
          <cell r="F623">
            <v>20606.09</v>
          </cell>
          <cell r="H623">
            <v>2</v>
          </cell>
          <cell r="I623">
            <v>0</v>
          </cell>
          <cell r="J623">
            <v>303998.09000000003</v>
          </cell>
          <cell r="K623">
            <v>260291.88</v>
          </cell>
          <cell r="L623">
            <v>7343.05</v>
          </cell>
          <cell r="M623">
            <v>0</v>
          </cell>
          <cell r="N623">
            <v>51049.26</v>
          </cell>
          <cell r="O623" t="str">
            <v>Muddatli depozit omonati</v>
          </cell>
        </row>
        <row r="624">
          <cell r="A624">
            <v>9</v>
          </cell>
          <cell r="B624">
            <v>214</v>
          </cell>
          <cell r="C624">
            <v>8137</v>
          </cell>
          <cell r="D624">
            <v>711.26</v>
          </cell>
          <cell r="E624">
            <v>14</v>
          </cell>
          <cell r="F624">
            <v>20606.09</v>
          </cell>
          <cell r="H624">
            <v>2</v>
          </cell>
          <cell r="I624">
            <v>0</v>
          </cell>
          <cell r="J624">
            <v>41336.83</v>
          </cell>
          <cell r="K624">
            <v>12036.17</v>
          </cell>
          <cell r="L624">
            <v>0</v>
          </cell>
          <cell r="M624">
            <v>0</v>
          </cell>
          <cell r="N624">
            <v>29300.66</v>
          </cell>
          <cell r="O624" t="str">
            <v>Muddatli depozit omonati</v>
          </cell>
        </row>
        <row r="625">
          <cell r="A625">
            <v>9</v>
          </cell>
          <cell r="B625">
            <v>214</v>
          </cell>
          <cell r="C625">
            <v>8533</v>
          </cell>
          <cell r="D625">
            <v>711.26</v>
          </cell>
          <cell r="E625">
            <v>14</v>
          </cell>
          <cell r="F625">
            <v>20606.09</v>
          </cell>
          <cell r="H625">
            <v>2</v>
          </cell>
          <cell r="I625">
            <v>0</v>
          </cell>
          <cell r="J625">
            <v>1879666.51</v>
          </cell>
          <cell r="K625">
            <v>1990740.12</v>
          </cell>
          <cell r="L625">
            <v>121174.09</v>
          </cell>
          <cell r="M625">
            <v>0</v>
          </cell>
          <cell r="N625">
            <v>10100.48</v>
          </cell>
          <cell r="O625" t="str">
            <v>Muddatli depozit omonati</v>
          </cell>
        </row>
        <row r="626">
          <cell r="A626">
            <v>9</v>
          </cell>
          <cell r="B626">
            <v>214</v>
          </cell>
          <cell r="C626">
            <v>8659</v>
          </cell>
          <cell r="D626">
            <v>711.26</v>
          </cell>
          <cell r="E626">
            <v>14</v>
          </cell>
          <cell r="F626">
            <v>20606.09</v>
          </cell>
          <cell r="H626">
            <v>2</v>
          </cell>
          <cell r="I626">
            <v>0</v>
          </cell>
          <cell r="J626">
            <v>103100</v>
          </cell>
          <cell r="K626">
            <v>164367.82</v>
          </cell>
          <cell r="L626">
            <v>71867.820000000007</v>
          </cell>
          <cell r="M626">
            <v>0</v>
          </cell>
          <cell r="N626">
            <v>10600</v>
          </cell>
          <cell r="O626" t="str">
            <v>Muddatli depozit omonati</v>
          </cell>
        </row>
        <row r="627">
          <cell r="A627">
            <v>9</v>
          </cell>
          <cell r="B627">
            <v>214</v>
          </cell>
          <cell r="C627">
            <v>3563</v>
          </cell>
          <cell r="D627">
            <v>711.27</v>
          </cell>
          <cell r="E627">
            <v>14</v>
          </cell>
          <cell r="F627">
            <v>20206.11</v>
          </cell>
          <cell r="H627">
            <v>2</v>
          </cell>
          <cell r="I627">
            <v>0</v>
          </cell>
          <cell r="J627">
            <v>21506.720000000001</v>
          </cell>
          <cell r="K627">
            <v>0</v>
          </cell>
          <cell r="L627">
            <v>0</v>
          </cell>
          <cell r="M627">
            <v>0</v>
          </cell>
          <cell r="N627">
            <v>21506.720000000001</v>
          </cell>
          <cell r="O627" t="str">
            <v>"Oila" omonati</v>
          </cell>
        </row>
        <row r="628">
          <cell r="A628">
            <v>9</v>
          </cell>
          <cell r="B628">
            <v>214</v>
          </cell>
          <cell r="C628">
            <v>5996</v>
          </cell>
          <cell r="D628">
            <v>711.27</v>
          </cell>
          <cell r="E628">
            <v>14</v>
          </cell>
          <cell r="F628">
            <v>20206.11</v>
          </cell>
          <cell r="H628">
            <v>2</v>
          </cell>
          <cell r="I628">
            <v>0</v>
          </cell>
          <cell r="J628">
            <v>66000</v>
          </cell>
          <cell r="K628">
            <v>68753.06</v>
          </cell>
          <cell r="L628">
            <v>2753.06</v>
          </cell>
          <cell r="M628">
            <v>0</v>
          </cell>
          <cell r="N628">
            <v>0</v>
          </cell>
          <cell r="O628" t="str">
            <v>"Oila" omonati</v>
          </cell>
        </row>
        <row r="629">
          <cell r="A629">
            <v>9</v>
          </cell>
          <cell r="B629">
            <v>214</v>
          </cell>
          <cell r="C629">
            <v>7783</v>
          </cell>
          <cell r="D629">
            <v>711.27</v>
          </cell>
          <cell r="E629">
            <v>14</v>
          </cell>
          <cell r="F629">
            <v>20206.11</v>
          </cell>
          <cell r="H629">
            <v>2</v>
          </cell>
          <cell r="I629">
            <v>0</v>
          </cell>
          <cell r="J629">
            <v>88990.48</v>
          </cell>
          <cell r="K629">
            <v>0</v>
          </cell>
          <cell r="L629">
            <v>0</v>
          </cell>
          <cell r="M629">
            <v>0</v>
          </cell>
          <cell r="N629">
            <v>88990.48</v>
          </cell>
          <cell r="O629" t="str">
            <v>"Oila" omonati</v>
          </cell>
        </row>
        <row r="630">
          <cell r="A630">
            <v>9</v>
          </cell>
          <cell r="B630">
            <v>214</v>
          </cell>
          <cell r="C630">
            <v>7948</v>
          </cell>
          <cell r="D630">
            <v>711.27</v>
          </cell>
          <cell r="E630">
            <v>14</v>
          </cell>
          <cell r="F630">
            <v>20206.11</v>
          </cell>
          <cell r="H630">
            <v>2</v>
          </cell>
          <cell r="I630">
            <v>0</v>
          </cell>
          <cell r="J630">
            <v>45773.56</v>
          </cell>
          <cell r="K630">
            <v>0</v>
          </cell>
          <cell r="L630">
            <v>0</v>
          </cell>
          <cell r="M630">
            <v>0</v>
          </cell>
          <cell r="N630">
            <v>45773.56</v>
          </cell>
          <cell r="O630" t="str">
            <v>"Oila" omonati</v>
          </cell>
        </row>
        <row r="631">
          <cell r="A631">
            <v>9</v>
          </cell>
          <cell r="B631">
            <v>214</v>
          </cell>
          <cell r="C631">
            <v>8104</v>
          </cell>
          <cell r="D631">
            <v>711.27</v>
          </cell>
          <cell r="E631">
            <v>14</v>
          </cell>
          <cell r="F631">
            <v>20206.11</v>
          </cell>
          <cell r="H631">
            <v>2</v>
          </cell>
          <cell r="I631">
            <v>0</v>
          </cell>
          <cell r="J631">
            <v>53550</v>
          </cell>
          <cell r="K631">
            <v>36505.35</v>
          </cell>
          <cell r="L631">
            <v>526.22</v>
          </cell>
          <cell r="M631">
            <v>0</v>
          </cell>
          <cell r="N631">
            <v>17570.87</v>
          </cell>
          <cell r="O631" t="str">
            <v>"Oila" omonati</v>
          </cell>
        </row>
        <row r="632">
          <cell r="A632">
            <v>9</v>
          </cell>
          <cell r="B632">
            <v>214</v>
          </cell>
          <cell r="C632">
            <v>8137</v>
          </cell>
          <cell r="D632">
            <v>711.27</v>
          </cell>
          <cell r="E632">
            <v>14</v>
          </cell>
          <cell r="F632">
            <v>20206.11</v>
          </cell>
          <cell r="H632">
            <v>2</v>
          </cell>
          <cell r="I632">
            <v>0</v>
          </cell>
          <cell r="J632">
            <v>63000</v>
          </cell>
          <cell r="K632">
            <v>64846.3</v>
          </cell>
          <cell r="L632">
            <v>9196.2999999999993</v>
          </cell>
          <cell r="M632">
            <v>0</v>
          </cell>
          <cell r="N632">
            <v>7350</v>
          </cell>
          <cell r="O632" t="str">
            <v>"Oila" omonati</v>
          </cell>
        </row>
        <row r="633">
          <cell r="A633">
            <v>9</v>
          </cell>
          <cell r="B633">
            <v>214</v>
          </cell>
          <cell r="C633">
            <v>8298</v>
          </cell>
          <cell r="D633">
            <v>711.27</v>
          </cell>
          <cell r="E633">
            <v>14</v>
          </cell>
          <cell r="F633">
            <v>20206.11</v>
          </cell>
          <cell r="H633">
            <v>2</v>
          </cell>
          <cell r="I633">
            <v>0</v>
          </cell>
          <cell r="J633">
            <v>25000</v>
          </cell>
          <cell r="K633">
            <v>26668</v>
          </cell>
          <cell r="L633">
            <v>1668</v>
          </cell>
          <cell r="M633">
            <v>0</v>
          </cell>
          <cell r="N633">
            <v>0</v>
          </cell>
          <cell r="O633" t="str">
            <v>"Oila" omonati</v>
          </cell>
        </row>
        <row r="634">
          <cell r="A634">
            <v>9</v>
          </cell>
          <cell r="B634">
            <v>214</v>
          </cell>
          <cell r="C634">
            <v>8659</v>
          </cell>
          <cell r="D634">
            <v>711.27</v>
          </cell>
          <cell r="E634">
            <v>14</v>
          </cell>
          <cell r="F634">
            <v>20206.11</v>
          </cell>
          <cell r="H634">
            <v>2</v>
          </cell>
          <cell r="I634">
            <v>0</v>
          </cell>
          <cell r="J634">
            <v>17396</v>
          </cell>
          <cell r="K634">
            <v>0</v>
          </cell>
          <cell r="L634">
            <v>0</v>
          </cell>
          <cell r="M634">
            <v>0</v>
          </cell>
          <cell r="N634">
            <v>17396</v>
          </cell>
          <cell r="O634" t="str">
            <v>"Oila" omonati</v>
          </cell>
        </row>
        <row r="635">
          <cell r="A635">
            <v>9</v>
          </cell>
          <cell r="B635">
            <v>214</v>
          </cell>
          <cell r="C635">
            <v>3563</v>
          </cell>
          <cell r="D635">
            <v>711.28</v>
          </cell>
          <cell r="E635">
            <v>0</v>
          </cell>
          <cell r="F635">
            <v>20206.13</v>
          </cell>
          <cell r="H635">
            <v>0</v>
          </cell>
          <cell r="I635">
            <v>0</v>
          </cell>
          <cell r="J635">
            <v>332675</v>
          </cell>
          <cell r="K635">
            <v>428730</v>
          </cell>
          <cell r="L635">
            <v>103105</v>
          </cell>
          <cell r="M635">
            <v>0</v>
          </cell>
          <cell r="N635">
            <v>7050</v>
          </cell>
          <cell r="O635" t="str">
            <v>Беспроцентные вклады по пособиям малообеспеченным семьям</v>
          </cell>
        </row>
        <row r="636">
          <cell r="A636">
            <v>9</v>
          </cell>
          <cell r="B636">
            <v>214</v>
          </cell>
          <cell r="C636">
            <v>5996</v>
          </cell>
          <cell r="D636">
            <v>711.28</v>
          </cell>
          <cell r="E636">
            <v>0</v>
          </cell>
          <cell r="F636">
            <v>20206.13</v>
          </cell>
          <cell r="H636">
            <v>0</v>
          </cell>
          <cell r="I636">
            <v>0</v>
          </cell>
          <cell r="J636">
            <v>300273</v>
          </cell>
          <cell r="K636">
            <v>1935962.5</v>
          </cell>
          <cell r="L636">
            <v>1727437.07</v>
          </cell>
          <cell r="M636">
            <v>0</v>
          </cell>
          <cell r="N636">
            <v>91747.57</v>
          </cell>
          <cell r="O636" t="str">
            <v>Kam ta`minlangan oilalarga to`lanadigan nafaqalar bo`yicha f</v>
          </cell>
        </row>
        <row r="637">
          <cell r="A637">
            <v>9</v>
          </cell>
          <cell r="B637">
            <v>214</v>
          </cell>
          <cell r="C637">
            <v>7783</v>
          </cell>
          <cell r="D637">
            <v>711.28</v>
          </cell>
          <cell r="E637">
            <v>0</v>
          </cell>
          <cell r="F637">
            <v>20206.13</v>
          </cell>
          <cell r="H637">
            <v>0</v>
          </cell>
          <cell r="I637">
            <v>0</v>
          </cell>
          <cell r="J637">
            <v>296430</v>
          </cell>
          <cell r="K637">
            <v>1183630</v>
          </cell>
          <cell r="L637">
            <v>997815</v>
          </cell>
          <cell r="M637">
            <v>0</v>
          </cell>
          <cell r="N637">
            <v>110615</v>
          </cell>
          <cell r="O637" t="str">
            <v>Беспроцентные вклады по пособиям малообеспеченным семьям</v>
          </cell>
        </row>
        <row r="638">
          <cell r="A638">
            <v>9</v>
          </cell>
          <cell r="B638">
            <v>214</v>
          </cell>
          <cell r="C638">
            <v>7845</v>
          </cell>
          <cell r="D638">
            <v>711.28</v>
          </cell>
          <cell r="E638">
            <v>0</v>
          </cell>
          <cell r="F638">
            <v>20206.13</v>
          </cell>
          <cell r="H638">
            <v>0</v>
          </cell>
          <cell r="I638">
            <v>0</v>
          </cell>
          <cell r="J638">
            <v>0</v>
          </cell>
          <cell r="K638">
            <v>87210</v>
          </cell>
          <cell r="L638">
            <v>87210</v>
          </cell>
          <cell r="M638">
            <v>0</v>
          </cell>
          <cell r="N638">
            <v>0</v>
          </cell>
          <cell r="O638" t="str">
            <v>Kam ta`minlangan oilalarga to`lanadigan nafaqalar bo`yicha f</v>
          </cell>
        </row>
        <row r="639">
          <cell r="A639">
            <v>9</v>
          </cell>
          <cell r="B639">
            <v>214</v>
          </cell>
          <cell r="C639">
            <v>7948</v>
          </cell>
          <cell r="D639">
            <v>711.28</v>
          </cell>
          <cell r="E639">
            <v>0</v>
          </cell>
          <cell r="F639">
            <v>20206.13</v>
          </cell>
          <cell r="H639">
            <v>0</v>
          </cell>
          <cell r="I639">
            <v>0</v>
          </cell>
          <cell r="J639">
            <v>375531</v>
          </cell>
          <cell r="K639">
            <v>414811</v>
          </cell>
          <cell r="L639">
            <v>41260</v>
          </cell>
          <cell r="M639">
            <v>0</v>
          </cell>
          <cell r="N639">
            <v>1980</v>
          </cell>
          <cell r="O639" t="str">
            <v>Kam ta`minlangan oilalarga to`lanadigan nafaqalar bo`yicha f</v>
          </cell>
        </row>
        <row r="640">
          <cell r="A640">
            <v>9</v>
          </cell>
          <cell r="B640">
            <v>214</v>
          </cell>
          <cell r="C640">
            <v>8002</v>
          </cell>
          <cell r="D640">
            <v>711.28</v>
          </cell>
          <cell r="E640">
            <v>0</v>
          </cell>
          <cell r="F640">
            <v>20206.13</v>
          </cell>
          <cell r="H640">
            <v>0</v>
          </cell>
          <cell r="I640">
            <v>0</v>
          </cell>
          <cell r="J640">
            <v>154757</v>
          </cell>
          <cell r="K640">
            <v>351920</v>
          </cell>
          <cell r="L640">
            <v>197163</v>
          </cell>
          <cell r="M640">
            <v>0</v>
          </cell>
          <cell r="N640">
            <v>0</v>
          </cell>
          <cell r="O640" t="str">
            <v>Kam ta`minlangan oilalarga to`lanadigan nafaqalar bo`yicha f</v>
          </cell>
        </row>
        <row r="641">
          <cell r="A641">
            <v>9</v>
          </cell>
          <cell r="B641">
            <v>214</v>
          </cell>
          <cell r="C641">
            <v>8104</v>
          </cell>
          <cell r="D641">
            <v>711.28</v>
          </cell>
          <cell r="E641">
            <v>0</v>
          </cell>
          <cell r="F641">
            <v>20206.13</v>
          </cell>
          <cell r="H641">
            <v>2</v>
          </cell>
          <cell r="I641">
            <v>0</v>
          </cell>
          <cell r="J641">
            <v>174475</v>
          </cell>
          <cell r="K641">
            <v>386821</v>
          </cell>
          <cell r="L641">
            <v>214326</v>
          </cell>
          <cell r="M641">
            <v>0</v>
          </cell>
          <cell r="N641">
            <v>1980</v>
          </cell>
          <cell r="O641" t="str">
            <v>Kam ta`minlangan oilalarga to`lanadigan nafaqalar bo`yicha f</v>
          </cell>
        </row>
        <row r="642">
          <cell r="A642">
            <v>9</v>
          </cell>
          <cell r="B642">
            <v>214</v>
          </cell>
          <cell r="C642">
            <v>8137</v>
          </cell>
          <cell r="D642">
            <v>711.28</v>
          </cell>
          <cell r="E642">
            <v>0</v>
          </cell>
          <cell r="F642">
            <v>20206.13</v>
          </cell>
          <cell r="H642">
            <v>2</v>
          </cell>
          <cell r="I642">
            <v>0</v>
          </cell>
          <cell r="J642">
            <v>55662.5</v>
          </cell>
          <cell r="K642">
            <v>280683.5</v>
          </cell>
          <cell r="L642">
            <v>225021</v>
          </cell>
          <cell r="M642">
            <v>0</v>
          </cell>
          <cell r="N642">
            <v>0</v>
          </cell>
          <cell r="O642" t="str">
            <v>Kam ta`minlangan oilalarga to`lanadigan nafaqalar bo`yicha f</v>
          </cell>
        </row>
        <row r="643">
          <cell r="A643">
            <v>9</v>
          </cell>
          <cell r="B643">
            <v>214</v>
          </cell>
          <cell r="C643">
            <v>8298</v>
          </cell>
          <cell r="D643">
            <v>711.28</v>
          </cell>
          <cell r="E643">
            <v>0</v>
          </cell>
          <cell r="F643">
            <v>20206.13</v>
          </cell>
          <cell r="H643">
            <v>0</v>
          </cell>
          <cell r="I643">
            <v>0</v>
          </cell>
          <cell r="J643">
            <v>59400</v>
          </cell>
          <cell r="K643">
            <v>265165</v>
          </cell>
          <cell r="L643">
            <v>211215</v>
          </cell>
          <cell r="M643">
            <v>0</v>
          </cell>
          <cell r="N643">
            <v>5450</v>
          </cell>
          <cell r="O643" t="str">
            <v>Kam ta`minlangan oilalarga to`lanadigan nafaqalar bo`yicha f</v>
          </cell>
        </row>
        <row r="644">
          <cell r="A644">
            <v>9</v>
          </cell>
          <cell r="B644">
            <v>214</v>
          </cell>
          <cell r="C644">
            <v>8533</v>
          </cell>
          <cell r="D644">
            <v>711.28</v>
          </cell>
          <cell r="E644">
            <v>0</v>
          </cell>
          <cell r="F644">
            <v>20206.13</v>
          </cell>
          <cell r="H644">
            <v>0</v>
          </cell>
          <cell r="I644">
            <v>0</v>
          </cell>
          <cell r="J644">
            <v>1650</v>
          </cell>
          <cell r="K644">
            <v>12210</v>
          </cell>
          <cell r="L644">
            <v>10560</v>
          </cell>
          <cell r="M644">
            <v>0</v>
          </cell>
          <cell r="N644">
            <v>0</v>
          </cell>
          <cell r="O644" t="str">
            <v>Kam ta`minlangan oilalarga to`lanadigan nafaqalar bo`yicha f</v>
          </cell>
        </row>
        <row r="645">
          <cell r="A645">
            <v>9</v>
          </cell>
          <cell r="B645">
            <v>214</v>
          </cell>
          <cell r="C645">
            <v>8659</v>
          </cell>
          <cell r="D645">
            <v>711.28</v>
          </cell>
          <cell r="E645">
            <v>0</v>
          </cell>
          <cell r="F645">
            <v>20206.13</v>
          </cell>
          <cell r="H645">
            <v>0</v>
          </cell>
          <cell r="I645">
            <v>0</v>
          </cell>
          <cell r="J645">
            <v>385333</v>
          </cell>
          <cell r="K645">
            <v>1899088</v>
          </cell>
          <cell r="L645">
            <v>1513755</v>
          </cell>
          <cell r="M645">
            <v>0</v>
          </cell>
          <cell r="N645">
            <v>0</v>
          </cell>
          <cell r="O645" t="str">
            <v>Kam ta`minlangan oilalarga to`lanadigan nafaqalar bo`yicha f</v>
          </cell>
        </row>
        <row r="646">
          <cell r="A646">
            <v>9</v>
          </cell>
          <cell r="B646">
            <v>214</v>
          </cell>
          <cell r="C646">
            <v>3563</v>
          </cell>
          <cell r="D646">
            <v>711.29</v>
          </cell>
          <cell r="E646">
            <v>0</v>
          </cell>
          <cell r="F646">
            <v>20606.099999999999</v>
          </cell>
          <cell r="H646">
            <v>0</v>
          </cell>
          <cell r="I646">
            <v>0</v>
          </cell>
          <cell r="J646">
            <v>0</v>
          </cell>
          <cell r="K646">
            <v>7138697.2999999998</v>
          </cell>
          <cell r="L646">
            <v>10928225.449999999</v>
          </cell>
          <cell r="M646">
            <v>0</v>
          </cell>
          <cell r="N646">
            <v>3789528.15</v>
          </cell>
          <cell r="O646" t="str">
            <v>Вклад "ДАРОМАД"</v>
          </cell>
        </row>
        <row r="647">
          <cell r="A647">
            <v>9</v>
          </cell>
          <cell r="B647">
            <v>214</v>
          </cell>
          <cell r="C647">
            <v>5996</v>
          </cell>
          <cell r="D647">
            <v>711.29</v>
          </cell>
          <cell r="E647">
            <v>0</v>
          </cell>
          <cell r="F647">
            <v>20606.099999999999</v>
          </cell>
          <cell r="H647">
            <v>0</v>
          </cell>
          <cell r="I647">
            <v>0</v>
          </cell>
          <cell r="J647">
            <v>0</v>
          </cell>
          <cell r="K647">
            <v>13116431.74</v>
          </cell>
          <cell r="L647">
            <v>19759086.300000001</v>
          </cell>
          <cell r="M647">
            <v>0</v>
          </cell>
          <cell r="N647">
            <v>6642654.5599999996</v>
          </cell>
          <cell r="O647" t="str">
            <v>Вклад "ДАРОМАД"</v>
          </cell>
        </row>
        <row r="648">
          <cell r="A648">
            <v>9</v>
          </cell>
          <cell r="B648">
            <v>214</v>
          </cell>
          <cell r="C648">
            <v>7783</v>
          </cell>
          <cell r="D648">
            <v>711.29</v>
          </cell>
          <cell r="E648">
            <v>0</v>
          </cell>
          <cell r="F648">
            <v>20606.099999999999</v>
          </cell>
          <cell r="H648">
            <v>0</v>
          </cell>
          <cell r="I648">
            <v>0</v>
          </cell>
          <cell r="J648">
            <v>0</v>
          </cell>
          <cell r="K648">
            <v>838278.45</v>
          </cell>
          <cell r="L648">
            <v>3355614.66</v>
          </cell>
          <cell r="M648">
            <v>0</v>
          </cell>
          <cell r="N648">
            <v>2517336.21</v>
          </cell>
          <cell r="O648" t="str">
            <v>Вклад "ДАРОМАД"</v>
          </cell>
        </row>
        <row r="649">
          <cell r="A649">
            <v>9</v>
          </cell>
          <cell r="B649">
            <v>214</v>
          </cell>
          <cell r="C649">
            <v>7845</v>
          </cell>
          <cell r="D649">
            <v>711.29</v>
          </cell>
          <cell r="E649">
            <v>0</v>
          </cell>
          <cell r="F649">
            <v>20606.099999999999</v>
          </cell>
          <cell r="H649">
            <v>0</v>
          </cell>
          <cell r="I649">
            <v>0</v>
          </cell>
          <cell r="J649">
            <v>0</v>
          </cell>
          <cell r="K649">
            <v>313731.34000000003</v>
          </cell>
          <cell r="L649">
            <v>1402549.16</v>
          </cell>
          <cell r="M649">
            <v>0</v>
          </cell>
          <cell r="N649">
            <v>1088817.82</v>
          </cell>
          <cell r="O649" t="str">
            <v>Вклад "ДАРОМАД"</v>
          </cell>
        </row>
        <row r="650">
          <cell r="A650">
            <v>9</v>
          </cell>
          <cell r="B650">
            <v>214</v>
          </cell>
          <cell r="C650">
            <v>7948</v>
          </cell>
          <cell r="D650">
            <v>711.29</v>
          </cell>
          <cell r="E650">
            <v>0</v>
          </cell>
          <cell r="F650">
            <v>20606.099999999999</v>
          </cell>
          <cell r="H650">
            <v>0</v>
          </cell>
          <cell r="I650">
            <v>0</v>
          </cell>
          <cell r="J650">
            <v>0</v>
          </cell>
          <cell r="K650">
            <v>195111</v>
          </cell>
          <cell r="L650">
            <v>663837.18999999994</v>
          </cell>
          <cell r="M650">
            <v>0</v>
          </cell>
          <cell r="N650">
            <v>468726.19</v>
          </cell>
          <cell r="O650" t="str">
            <v>Вклад "ДАРОМАД"</v>
          </cell>
        </row>
        <row r="651">
          <cell r="A651">
            <v>9</v>
          </cell>
          <cell r="B651">
            <v>214</v>
          </cell>
          <cell r="C651">
            <v>8002</v>
          </cell>
          <cell r="D651">
            <v>711.29</v>
          </cell>
          <cell r="E651">
            <v>0</v>
          </cell>
          <cell r="F651">
            <v>20606.099999999999</v>
          </cell>
          <cell r="H651">
            <v>0</v>
          </cell>
          <cell r="I651">
            <v>0</v>
          </cell>
          <cell r="J651">
            <v>0</v>
          </cell>
          <cell r="K651">
            <v>114980</v>
          </cell>
          <cell r="L651">
            <v>368717.7</v>
          </cell>
          <cell r="M651">
            <v>0</v>
          </cell>
          <cell r="N651">
            <v>253737.7</v>
          </cell>
          <cell r="O651" t="str">
            <v>Вклад "ДАРОМАД"</v>
          </cell>
        </row>
        <row r="652">
          <cell r="A652">
            <v>9</v>
          </cell>
          <cell r="B652">
            <v>214</v>
          </cell>
          <cell r="C652">
            <v>8104</v>
          </cell>
          <cell r="D652">
            <v>711.29</v>
          </cell>
          <cell r="E652">
            <v>0</v>
          </cell>
          <cell r="F652">
            <v>20606.099999999999</v>
          </cell>
          <cell r="H652">
            <v>0</v>
          </cell>
          <cell r="I652">
            <v>0</v>
          </cell>
          <cell r="J652">
            <v>0</v>
          </cell>
          <cell r="K652">
            <v>69275.740000000005</v>
          </cell>
          <cell r="L652">
            <v>281696.7</v>
          </cell>
          <cell r="M652">
            <v>0</v>
          </cell>
          <cell r="N652">
            <v>212420.96</v>
          </cell>
          <cell r="O652" t="str">
            <v>Вклад "ДАРОМАД"</v>
          </cell>
        </row>
        <row r="653">
          <cell r="A653">
            <v>9</v>
          </cell>
          <cell r="B653">
            <v>214</v>
          </cell>
          <cell r="C653">
            <v>8533</v>
          </cell>
          <cell r="D653">
            <v>711.29</v>
          </cell>
          <cell r="E653">
            <v>0</v>
          </cell>
          <cell r="F653">
            <v>20606.099999999999</v>
          </cell>
          <cell r="H653">
            <v>0</v>
          </cell>
          <cell r="I653">
            <v>0</v>
          </cell>
          <cell r="J653">
            <v>0</v>
          </cell>
          <cell r="K653">
            <v>2586226.65</v>
          </cell>
          <cell r="L653">
            <v>4051743.81</v>
          </cell>
          <cell r="M653">
            <v>0</v>
          </cell>
          <cell r="N653">
            <v>1465517.16</v>
          </cell>
          <cell r="O653" t="str">
            <v>Вклад "ДАРОМАД"</v>
          </cell>
        </row>
        <row r="654">
          <cell r="A654">
            <v>9</v>
          </cell>
          <cell r="B654">
            <v>214</v>
          </cell>
          <cell r="C654">
            <v>8659</v>
          </cell>
          <cell r="D654">
            <v>711.29</v>
          </cell>
          <cell r="E654">
            <v>0</v>
          </cell>
          <cell r="F654">
            <v>20606.099999999999</v>
          </cell>
          <cell r="H654">
            <v>0</v>
          </cell>
          <cell r="I654">
            <v>0</v>
          </cell>
          <cell r="J654">
            <v>0</v>
          </cell>
          <cell r="K654">
            <v>218950</v>
          </cell>
          <cell r="L654">
            <v>321950</v>
          </cell>
          <cell r="M654">
            <v>0</v>
          </cell>
          <cell r="N654">
            <v>103000</v>
          </cell>
          <cell r="O654" t="str">
            <v>Вклад "ДАРОМАД"</v>
          </cell>
        </row>
        <row r="655">
          <cell r="A655">
            <v>9</v>
          </cell>
          <cell r="B655">
            <v>214</v>
          </cell>
          <cell r="C655">
            <v>3563</v>
          </cell>
          <cell r="D655">
            <v>711.3</v>
          </cell>
          <cell r="E655">
            <v>0</v>
          </cell>
          <cell r="F655">
            <v>20206.14</v>
          </cell>
          <cell r="H655">
            <v>0</v>
          </cell>
          <cell r="I655">
            <v>0</v>
          </cell>
          <cell r="J655">
            <v>0</v>
          </cell>
          <cell r="K655">
            <v>752745</v>
          </cell>
          <cell r="L655">
            <v>962730</v>
          </cell>
          <cell r="M655">
            <v>0</v>
          </cell>
          <cell r="N655">
            <v>209985</v>
          </cell>
          <cell r="O655" t="str">
            <v>Беспроцентные вклады по пособиям матерям с детьми до 2-х лет</v>
          </cell>
        </row>
        <row r="656">
          <cell r="A656">
            <v>9</v>
          </cell>
          <cell r="B656">
            <v>214</v>
          </cell>
          <cell r="C656">
            <v>5996</v>
          </cell>
          <cell r="D656">
            <v>711.3</v>
          </cell>
          <cell r="E656">
            <v>0</v>
          </cell>
          <cell r="F656">
            <v>20206.14</v>
          </cell>
          <cell r="H656">
            <v>0</v>
          </cell>
          <cell r="I656">
            <v>0</v>
          </cell>
          <cell r="J656">
            <v>0</v>
          </cell>
          <cell r="K656">
            <v>4304226</v>
          </cell>
          <cell r="L656">
            <v>4985675</v>
          </cell>
          <cell r="M656">
            <v>0</v>
          </cell>
          <cell r="N656">
            <v>681449</v>
          </cell>
          <cell r="O656" t="str">
            <v>Беспроцентные вклады по пособиям матерям с детьми до 2-х лет</v>
          </cell>
        </row>
        <row r="657">
          <cell r="A657">
            <v>9</v>
          </cell>
          <cell r="B657">
            <v>214</v>
          </cell>
          <cell r="C657">
            <v>7783</v>
          </cell>
          <cell r="D657">
            <v>711.3</v>
          </cell>
          <cell r="E657">
            <v>0</v>
          </cell>
          <cell r="F657">
            <v>20206.14</v>
          </cell>
          <cell r="H657">
            <v>0</v>
          </cell>
          <cell r="I657">
            <v>0</v>
          </cell>
          <cell r="J657">
            <v>0</v>
          </cell>
          <cell r="K657">
            <v>2219940</v>
          </cell>
          <cell r="L657">
            <v>2847210</v>
          </cell>
          <cell r="M657">
            <v>0</v>
          </cell>
          <cell r="N657">
            <v>627270</v>
          </cell>
          <cell r="O657" t="str">
            <v>Беспроцентные вклады по пособиям матерям с детьми до 2-х лет</v>
          </cell>
        </row>
        <row r="658">
          <cell r="A658">
            <v>9</v>
          </cell>
          <cell r="B658">
            <v>214</v>
          </cell>
          <cell r="C658">
            <v>7948</v>
          </cell>
          <cell r="D658">
            <v>711.3</v>
          </cell>
          <cell r="E658">
            <v>0</v>
          </cell>
          <cell r="F658">
            <v>20206.14</v>
          </cell>
          <cell r="H658">
            <v>0</v>
          </cell>
          <cell r="I658">
            <v>0</v>
          </cell>
          <cell r="J658">
            <v>0</v>
          </cell>
          <cell r="K658">
            <v>118755</v>
          </cell>
          <cell r="L658">
            <v>158820</v>
          </cell>
          <cell r="M658">
            <v>0</v>
          </cell>
          <cell r="N658">
            <v>40065</v>
          </cell>
          <cell r="O658" t="str">
            <v>Беспроцентные вклады по пособиям матерям с детьми до 2-х лет</v>
          </cell>
        </row>
        <row r="659">
          <cell r="A659">
            <v>9</v>
          </cell>
          <cell r="B659">
            <v>214</v>
          </cell>
          <cell r="C659">
            <v>8002</v>
          </cell>
          <cell r="D659">
            <v>711.3</v>
          </cell>
          <cell r="E659">
            <v>0</v>
          </cell>
          <cell r="F659">
            <v>20206.14</v>
          </cell>
          <cell r="H659">
            <v>0</v>
          </cell>
          <cell r="I659">
            <v>0</v>
          </cell>
          <cell r="J659">
            <v>0</v>
          </cell>
          <cell r="K659">
            <v>27780</v>
          </cell>
          <cell r="L659">
            <v>27780</v>
          </cell>
          <cell r="M659">
            <v>0</v>
          </cell>
          <cell r="N659">
            <v>0</v>
          </cell>
          <cell r="O659" t="str">
            <v>Беспроцентные вклады по пособиям матерям с детьми до 2-х лет</v>
          </cell>
        </row>
        <row r="660">
          <cell r="A660">
            <v>9</v>
          </cell>
          <cell r="B660">
            <v>214</v>
          </cell>
          <cell r="C660">
            <v>8137</v>
          </cell>
          <cell r="D660">
            <v>711.3</v>
          </cell>
          <cell r="E660">
            <v>0</v>
          </cell>
          <cell r="F660">
            <v>20206.14</v>
          </cell>
          <cell r="H660">
            <v>0</v>
          </cell>
          <cell r="I660">
            <v>0</v>
          </cell>
          <cell r="J660">
            <v>0</v>
          </cell>
          <cell r="K660">
            <v>405900</v>
          </cell>
          <cell r="L660">
            <v>405900</v>
          </cell>
          <cell r="M660">
            <v>0</v>
          </cell>
          <cell r="N660">
            <v>0</v>
          </cell>
          <cell r="O660" t="str">
            <v>Беспроцентные вклады по пособиям матерям с детьми до 2-х лет</v>
          </cell>
        </row>
        <row r="661">
          <cell r="A661">
            <v>9</v>
          </cell>
          <cell r="B661">
            <v>214</v>
          </cell>
          <cell r="C661">
            <v>8298</v>
          </cell>
          <cell r="D661">
            <v>711.3</v>
          </cell>
          <cell r="E661">
            <v>0</v>
          </cell>
          <cell r="F661">
            <v>20206.14</v>
          </cell>
          <cell r="H661">
            <v>0</v>
          </cell>
          <cell r="I661">
            <v>0</v>
          </cell>
          <cell r="J661">
            <v>0</v>
          </cell>
          <cell r="K661">
            <v>564030</v>
          </cell>
          <cell r="L661">
            <v>648567</v>
          </cell>
          <cell r="M661">
            <v>0</v>
          </cell>
          <cell r="N661">
            <v>84537</v>
          </cell>
          <cell r="O661" t="str">
            <v>Беспроцентные вклады по пособиям матерям с детьми до 2-х лет</v>
          </cell>
        </row>
        <row r="662">
          <cell r="A662">
            <v>9</v>
          </cell>
          <cell r="B662">
            <v>214</v>
          </cell>
          <cell r="C662">
            <v>8533</v>
          </cell>
          <cell r="D662">
            <v>711.3</v>
          </cell>
          <cell r="E662">
            <v>0</v>
          </cell>
          <cell r="F662">
            <v>20206.14</v>
          </cell>
          <cell r="H662">
            <v>0</v>
          </cell>
          <cell r="I662">
            <v>0</v>
          </cell>
          <cell r="J662">
            <v>0</v>
          </cell>
          <cell r="K662">
            <v>100935</v>
          </cell>
          <cell r="L662">
            <v>115395</v>
          </cell>
          <cell r="M662">
            <v>0</v>
          </cell>
          <cell r="N662">
            <v>14460</v>
          </cell>
          <cell r="O662" t="str">
            <v>Беспроцентные вклады по пособиям матерям с детьми до 2-х лет</v>
          </cell>
        </row>
        <row r="663">
          <cell r="A663">
            <v>9</v>
          </cell>
          <cell r="B663">
            <v>214</v>
          </cell>
          <cell r="C663">
            <v>8659</v>
          </cell>
          <cell r="D663">
            <v>711.3</v>
          </cell>
          <cell r="E663">
            <v>0</v>
          </cell>
          <cell r="F663">
            <v>20206.14</v>
          </cell>
          <cell r="H663">
            <v>0</v>
          </cell>
          <cell r="I663">
            <v>0</v>
          </cell>
          <cell r="J663">
            <v>0</v>
          </cell>
          <cell r="K663">
            <v>647460</v>
          </cell>
          <cell r="L663">
            <v>647460</v>
          </cell>
          <cell r="M663">
            <v>0</v>
          </cell>
          <cell r="N663">
            <v>0</v>
          </cell>
          <cell r="O663" t="str">
            <v>Беспроцентные вклады по пособиям матерям с детьми до 2-х лет</v>
          </cell>
        </row>
        <row r="664">
          <cell r="A664">
            <v>9</v>
          </cell>
          <cell r="B664">
            <v>214</v>
          </cell>
          <cell r="C664">
            <v>8002</v>
          </cell>
          <cell r="D664">
            <v>715</v>
          </cell>
          <cell r="E664">
            <v>14</v>
          </cell>
          <cell r="F664">
            <v>20218</v>
          </cell>
          <cell r="H664">
            <v>2</v>
          </cell>
          <cell r="I664">
            <v>0</v>
          </cell>
          <cell r="J664">
            <v>20900</v>
          </cell>
          <cell r="K664">
            <v>20900</v>
          </cell>
          <cell r="L664">
            <v>0</v>
          </cell>
          <cell r="M664">
            <v>0</v>
          </cell>
          <cell r="N664">
            <v>0</v>
          </cell>
          <cell r="O664" t="str">
            <v>Депозиты до востребования предпр-лей, не имеющих статуса юр.</v>
          </cell>
        </row>
        <row r="665">
          <cell r="A665">
            <v>9</v>
          </cell>
          <cell r="B665">
            <v>214</v>
          </cell>
          <cell r="C665">
            <v>8659</v>
          </cell>
          <cell r="D665">
            <v>715</v>
          </cell>
          <cell r="E665">
            <v>14</v>
          </cell>
          <cell r="F665">
            <v>20218</v>
          </cell>
          <cell r="H665">
            <v>2</v>
          </cell>
          <cell r="I665">
            <v>0</v>
          </cell>
          <cell r="J665">
            <v>150</v>
          </cell>
          <cell r="K665">
            <v>250560</v>
          </cell>
          <cell r="L665">
            <v>265880</v>
          </cell>
          <cell r="M665">
            <v>0</v>
          </cell>
          <cell r="N665">
            <v>15470</v>
          </cell>
          <cell r="O665" t="str">
            <v>Депозиты до востребования предпр-лей, не имеющих статуса юр.</v>
          </cell>
        </row>
        <row r="666">
          <cell r="A666">
            <v>9</v>
          </cell>
          <cell r="B666">
            <v>214</v>
          </cell>
          <cell r="C666">
            <v>7948</v>
          </cell>
          <cell r="D666">
            <v>725.02</v>
          </cell>
          <cell r="E666">
            <v>0</v>
          </cell>
          <cell r="F666">
            <v>23210</v>
          </cell>
          <cell r="H666">
            <v>0</v>
          </cell>
          <cell r="I666">
            <v>0</v>
          </cell>
          <cell r="J666">
            <v>0</v>
          </cell>
          <cell r="K666">
            <v>3856049.36</v>
          </cell>
          <cell r="L666">
            <v>4163059</v>
          </cell>
          <cell r="M666">
            <v>0</v>
          </cell>
          <cell r="N666">
            <v>307009.64</v>
          </cell>
          <cell r="O666" t="str">
            <v>Целевые средства, полученные из Фонда МФ</v>
          </cell>
        </row>
        <row r="667">
          <cell r="A667">
            <v>9</v>
          </cell>
          <cell r="B667">
            <v>214</v>
          </cell>
          <cell r="C667">
            <v>8137</v>
          </cell>
          <cell r="D667">
            <v>725.02</v>
          </cell>
          <cell r="E667">
            <v>0</v>
          </cell>
          <cell r="F667">
            <v>23210</v>
          </cell>
          <cell r="H667">
            <v>0</v>
          </cell>
          <cell r="I667">
            <v>0</v>
          </cell>
          <cell r="J667">
            <v>0</v>
          </cell>
          <cell r="K667">
            <v>431660</v>
          </cell>
          <cell r="L667">
            <v>431660</v>
          </cell>
          <cell r="M667">
            <v>0</v>
          </cell>
          <cell r="N667">
            <v>0</v>
          </cell>
          <cell r="O667" t="str">
            <v>Целевые средства, полученные из Фонда МФ</v>
          </cell>
        </row>
        <row r="668">
          <cell r="A668">
            <v>9</v>
          </cell>
          <cell r="B668">
            <v>214</v>
          </cell>
          <cell r="C668">
            <v>7948</v>
          </cell>
          <cell r="D668">
            <v>725.03</v>
          </cell>
          <cell r="E668">
            <v>0</v>
          </cell>
          <cell r="F668">
            <v>23204</v>
          </cell>
          <cell r="H668">
            <v>0</v>
          </cell>
          <cell r="I668">
            <v>0</v>
          </cell>
          <cell r="J668">
            <v>0</v>
          </cell>
          <cell r="K668">
            <v>584600</v>
          </cell>
          <cell r="L668">
            <v>1032000</v>
          </cell>
          <cell r="M668">
            <v>0</v>
          </cell>
          <cell r="N668">
            <v>447400</v>
          </cell>
          <cell r="O668" t="str">
            <v>Средства бюджета для разовых зачетов</v>
          </cell>
        </row>
        <row r="669">
          <cell r="A669">
            <v>9</v>
          </cell>
          <cell r="B669">
            <v>214</v>
          </cell>
          <cell r="C669">
            <v>3563</v>
          </cell>
          <cell r="D669">
            <v>727.01</v>
          </cell>
          <cell r="E669">
            <v>10</v>
          </cell>
          <cell r="F669">
            <v>29804.01</v>
          </cell>
          <cell r="H669">
            <v>2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 t="str">
            <v>Расчеты по инкасированной выручке торг.организаций</v>
          </cell>
        </row>
        <row r="670">
          <cell r="A670">
            <v>9</v>
          </cell>
          <cell r="B670">
            <v>214</v>
          </cell>
          <cell r="C670">
            <v>8298</v>
          </cell>
          <cell r="D670">
            <v>727.01</v>
          </cell>
          <cell r="E670">
            <v>10</v>
          </cell>
          <cell r="F670">
            <v>29804.01</v>
          </cell>
          <cell r="H670">
            <v>2</v>
          </cell>
          <cell r="I670">
            <v>0</v>
          </cell>
          <cell r="J670">
            <v>3670988.38</v>
          </cell>
          <cell r="K670">
            <v>3670988.38</v>
          </cell>
          <cell r="L670">
            <v>0</v>
          </cell>
          <cell r="M670">
            <v>0</v>
          </cell>
          <cell r="N670">
            <v>0</v>
          </cell>
          <cell r="O670" t="str">
            <v>Расчеты по инкасированной выручке торг.организаций</v>
          </cell>
        </row>
        <row r="671">
          <cell r="A671">
            <v>9</v>
          </cell>
          <cell r="B671">
            <v>214</v>
          </cell>
          <cell r="C671">
            <v>8533</v>
          </cell>
          <cell r="D671">
            <v>727.01</v>
          </cell>
          <cell r="E671">
            <v>10</v>
          </cell>
          <cell r="F671">
            <v>29804.01</v>
          </cell>
          <cell r="H671">
            <v>2</v>
          </cell>
          <cell r="I671">
            <v>0</v>
          </cell>
          <cell r="J671">
            <v>0</v>
          </cell>
          <cell r="K671">
            <v>792200</v>
          </cell>
          <cell r="L671">
            <v>792200</v>
          </cell>
          <cell r="M671">
            <v>0</v>
          </cell>
          <cell r="N671">
            <v>0</v>
          </cell>
          <cell r="O671" t="str">
            <v>Расчеты по инкасированной выручке торг.организаций</v>
          </cell>
        </row>
        <row r="672">
          <cell r="A672">
            <v>9</v>
          </cell>
          <cell r="B672">
            <v>214</v>
          </cell>
          <cell r="C672">
            <v>3563</v>
          </cell>
          <cell r="D672">
            <v>727.02</v>
          </cell>
          <cell r="E672">
            <v>10</v>
          </cell>
          <cell r="F672">
            <v>29804.02</v>
          </cell>
          <cell r="H672">
            <v>2</v>
          </cell>
          <cell r="I672">
            <v>0</v>
          </cell>
          <cell r="J672">
            <v>9163014.5800000001</v>
          </cell>
          <cell r="K672">
            <v>11926155.01</v>
          </cell>
          <cell r="L672">
            <v>2763140.43</v>
          </cell>
          <cell r="M672">
            <v>0</v>
          </cell>
          <cell r="N672">
            <v>0</v>
          </cell>
          <cell r="O672" t="str">
            <v>Расчеты по принятым комм.плат. (счет закрывается на 1 феврал</v>
          </cell>
        </row>
        <row r="673">
          <cell r="A673">
            <v>9</v>
          </cell>
          <cell r="B673">
            <v>214</v>
          </cell>
          <cell r="C673">
            <v>5996</v>
          </cell>
          <cell r="D673">
            <v>727.02</v>
          </cell>
          <cell r="E673">
            <v>10</v>
          </cell>
          <cell r="F673">
            <v>29804.02</v>
          </cell>
          <cell r="H673">
            <v>2</v>
          </cell>
          <cell r="I673">
            <v>0</v>
          </cell>
          <cell r="J673">
            <v>5605680.6699999999</v>
          </cell>
          <cell r="K673">
            <v>8498396.4600000009</v>
          </cell>
          <cell r="L673">
            <v>2892715.79</v>
          </cell>
          <cell r="M673">
            <v>0</v>
          </cell>
          <cell r="N673">
            <v>0</v>
          </cell>
          <cell r="O673" t="str">
            <v>Расчеты по принятым комм.плат. (счет закрывается на 1 феврал</v>
          </cell>
        </row>
        <row r="674">
          <cell r="A674">
            <v>9</v>
          </cell>
          <cell r="B674">
            <v>214</v>
          </cell>
          <cell r="C674">
            <v>7783</v>
          </cell>
          <cell r="D674">
            <v>727.02</v>
          </cell>
          <cell r="E674">
            <v>10</v>
          </cell>
          <cell r="F674">
            <v>29804.02</v>
          </cell>
          <cell r="H674">
            <v>2</v>
          </cell>
          <cell r="I674">
            <v>0</v>
          </cell>
          <cell r="J674">
            <v>927992.84</v>
          </cell>
          <cell r="K674">
            <v>2721602.58</v>
          </cell>
          <cell r="L674">
            <v>1793609.74</v>
          </cell>
          <cell r="M674">
            <v>0</v>
          </cell>
          <cell r="N674">
            <v>0</v>
          </cell>
          <cell r="O674" t="str">
            <v>Расчеты по принятым комм.плат. (счет закрывается на 1 феврал</v>
          </cell>
        </row>
        <row r="675">
          <cell r="A675">
            <v>9</v>
          </cell>
          <cell r="B675">
            <v>214</v>
          </cell>
          <cell r="C675">
            <v>7845</v>
          </cell>
          <cell r="D675">
            <v>727.02</v>
          </cell>
          <cell r="E675">
            <v>10</v>
          </cell>
          <cell r="F675">
            <v>29804.02</v>
          </cell>
          <cell r="H675">
            <v>2</v>
          </cell>
          <cell r="I675">
            <v>0</v>
          </cell>
          <cell r="J675">
            <v>124729.33</v>
          </cell>
          <cell r="K675">
            <v>560626.87</v>
          </cell>
          <cell r="L675">
            <v>435897.54</v>
          </cell>
          <cell r="M675">
            <v>0</v>
          </cell>
          <cell r="N675">
            <v>0</v>
          </cell>
          <cell r="O675" t="str">
            <v>Расчеты по принятым комм.плат. (счет закрывается на 1 феврал</v>
          </cell>
        </row>
        <row r="676">
          <cell r="A676">
            <v>9</v>
          </cell>
          <cell r="B676">
            <v>214</v>
          </cell>
          <cell r="C676">
            <v>7948</v>
          </cell>
          <cell r="D676">
            <v>727.02</v>
          </cell>
          <cell r="E676">
            <v>10</v>
          </cell>
          <cell r="F676">
            <v>29804.02</v>
          </cell>
          <cell r="H676">
            <v>2</v>
          </cell>
          <cell r="I676">
            <v>0</v>
          </cell>
          <cell r="J676">
            <v>1084029.8700000001</v>
          </cell>
          <cell r="K676">
            <v>1853052.03</v>
          </cell>
          <cell r="L676">
            <v>769022.16</v>
          </cell>
          <cell r="M676">
            <v>0</v>
          </cell>
          <cell r="N676">
            <v>0</v>
          </cell>
          <cell r="O676" t="str">
            <v>Расчеты по принятым комм.плат. (счет закрывается на 1 феврал</v>
          </cell>
        </row>
        <row r="677">
          <cell r="A677">
            <v>9</v>
          </cell>
          <cell r="B677">
            <v>214</v>
          </cell>
          <cell r="C677">
            <v>8002</v>
          </cell>
          <cell r="D677">
            <v>727.02</v>
          </cell>
          <cell r="E677">
            <v>10</v>
          </cell>
          <cell r="F677">
            <v>29804.02</v>
          </cell>
          <cell r="H677">
            <v>2</v>
          </cell>
          <cell r="I677">
            <v>0</v>
          </cell>
          <cell r="J677">
            <v>510444.5</v>
          </cell>
          <cell r="K677">
            <v>2087940.17</v>
          </cell>
          <cell r="L677">
            <v>1577495.67</v>
          </cell>
          <cell r="M677">
            <v>0</v>
          </cell>
          <cell r="N677">
            <v>0</v>
          </cell>
          <cell r="O677" t="str">
            <v>Расчеты по принятым комм.плат. (счет закрывается на 1 феврал</v>
          </cell>
        </row>
        <row r="678">
          <cell r="A678">
            <v>9</v>
          </cell>
          <cell r="B678">
            <v>214</v>
          </cell>
          <cell r="C678">
            <v>8104</v>
          </cell>
          <cell r="D678">
            <v>727.02</v>
          </cell>
          <cell r="E678">
            <v>10</v>
          </cell>
          <cell r="F678">
            <v>29804.02</v>
          </cell>
          <cell r="H678">
            <v>2</v>
          </cell>
          <cell r="I678">
            <v>0</v>
          </cell>
          <cell r="J678">
            <v>205377.25</v>
          </cell>
          <cell r="K678">
            <v>205377.25</v>
          </cell>
          <cell r="L678">
            <v>0</v>
          </cell>
          <cell r="M678">
            <v>0</v>
          </cell>
          <cell r="N678">
            <v>0</v>
          </cell>
          <cell r="O678" t="str">
            <v>Расчеты по принятым комм.плат. (счет закрывается на 1 феврал</v>
          </cell>
        </row>
        <row r="679">
          <cell r="A679">
            <v>9</v>
          </cell>
          <cell r="B679">
            <v>214</v>
          </cell>
          <cell r="C679">
            <v>8137</v>
          </cell>
          <cell r="D679">
            <v>727.02</v>
          </cell>
          <cell r="E679">
            <v>10</v>
          </cell>
          <cell r="F679">
            <v>29804.02</v>
          </cell>
          <cell r="H679">
            <v>2</v>
          </cell>
          <cell r="I679">
            <v>0</v>
          </cell>
          <cell r="J679">
            <v>55512</v>
          </cell>
          <cell r="K679">
            <v>854790.99</v>
          </cell>
          <cell r="L679">
            <v>799278.99</v>
          </cell>
          <cell r="M679">
            <v>0</v>
          </cell>
          <cell r="N679">
            <v>0</v>
          </cell>
          <cell r="O679" t="str">
            <v>Расчеты по принятым комм.плат. (счет закрывается на 1 феврал</v>
          </cell>
        </row>
        <row r="680">
          <cell r="A680">
            <v>9</v>
          </cell>
          <cell r="B680">
            <v>214</v>
          </cell>
          <cell r="C680">
            <v>8533</v>
          </cell>
          <cell r="D680">
            <v>727.02</v>
          </cell>
          <cell r="E680">
            <v>10</v>
          </cell>
          <cell r="F680">
            <v>29804.02</v>
          </cell>
          <cell r="H680">
            <v>2</v>
          </cell>
          <cell r="I680">
            <v>0</v>
          </cell>
          <cell r="J680">
            <v>4712730.2</v>
          </cell>
          <cell r="K680">
            <v>5740762.2000000002</v>
          </cell>
          <cell r="L680">
            <v>1028032</v>
          </cell>
          <cell r="M680">
            <v>0</v>
          </cell>
          <cell r="N680">
            <v>0</v>
          </cell>
          <cell r="O680" t="str">
            <v>Расчеты по принятым комм.плат. (счет закрывается на 1 феврал</v>
          </cell>
        </row>
        <row r="681">
          <cell r="A681">
            <v>9</v>
          </cell>
          <cell r="B681">
            <v>214</v>
          </cell>
          <cell r="C681">
            <v>8659</v>
          </cell>
          <cell r="D681">
            <v>727.02</v>
          </cell>
          <cell r="E681">
            <v>10</v>
          </cell>
          <cell r="F681">
            <v>29804.02</v>
          </cell>
          <cell r="H681">
            <v>2</v>
          </cell>
          <cell r="I681">
            <v>0</v>
          </cell>
          <cell r="J681">
            <v>544279.25</v>
          </cell>
          <cell r="K681">
            <v>958443.74</v>
          </cell>
          <cell r="L681">
            <v>414164.49</v>
          </cell>
          <cell r="M681">
            <v>0</v>
          </cell>
          <cell r="N681">
            <v>0</v>
          </cell>
          <cell r="O681" t="str">
            <v>Расчеты по принятым комм.плат. (счет закрывается на 1 феврал</v>
          </cell>
        </row>
        <row r="682">
          <cell r="A682">
            <v>9</v>
          </cell>
          <cell r="B682">
            <v>214</v>
          </cell>
          <cell r="C682">
            <v>3563</v>
          </cell>
          <cell r="D682">
            <v>727.03</v>
          </cell>
          <cell r="E682">
            <v>10</v>
          </cell>
          <cell r="F682">
            <v>29804.03</v>
          </cell>
          <cell r="H682">
            <v>2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 t="str">
            <v>Расчеты по выплате Госстраха</v>
          </cell>
        </row>
        <row r="683">
          <cell r="A683">
            <v>9</v>
          </cell>
          <cell r="B683">
            <v>214</v>
          </cell>
          <cell r="C683">
            <v>7783</v>
          </cell>
          <cell r="D683">
            <v>727.03</v>
          </cell>
          <cell r="E683">
            <v>10</v>
          </cell>
          <cell r="F683">
            <v>29804.03</v>
          </cell>
          <cell r="H683">
            <v>2</v>
          </cell>
          <cell r="I683">
            <v>0</v>
          </cell>
          <cell r="J683">
            <v>0</v>
          </cell>
          <cell r="K683">
            <v>104546.76</v>
          </cell>
          <cell r="L683">
            <v>104546.76</v>
          </cell>
          <cell r="M683">
            <v>0</v>
          </cell>
          <cell r="N683">
            <v>0</v>
          </cell>
          <cell r="O683" t="str">
            <v>Расчеты по выплате Госстраха</v>
          </cell>
        </row>
        <row r="684">
          <cell r="A684">
            <v>9</v>
          </cell>
          <cell r="B684">
            <v>214</v>
          </cell>
          <cell r="C684">
            <v>7845</v>
          </cell>
          <cell r="D684">
            <v>727.03</v>
          </cell>
          <cell r="E684">
            <v>10</v>
          </cell>
          <cell r="F684">
            <v>29804.03</v>
          </cell>
          <cell r="H684">
            <v>2</v>
          </cell>
          <cell r="I684">
            <v>0</v>
          </cell>
          <cell r="J684">
            <v>0</v>
          </cell>
          <cell r="K684">
            <v>827080.32</v>
          </cell>
          <cell r="L684">
            <v>831310.26</v>
          </cell>
          <cell r="M684">
            <v>0</v>
          </cell>
          <cell r="N684">
            <v>4229.9399999999996</v>
          </cell>
          <cell r="O684" t="str">
            <v>Расчеты по выплате Госстраха</v>
          </cell>
        </row>
        <row r="685">
          <cell r="A685">
            <v>9</v>
          </cell>
          <cell r="B685">
            <v>214</v>
          </cell>
          <cell r="C685">
            <v>8298</v>
          </cell>
          <cell r="D685">
            <v>727.03</v>
          </cell>
          <cell r="E685">
            <v>10</v>
          </cell>
          <cell r="F685">
            <v>29804.03</v>
          </cell>
          <cell r="H685">
            <v>2</v>
          </cell>
          <cell r="I685">
            <v>0</v>
          </cell>
          <cell r="J685">
            <v>1250</v>
          </cell>
          <cell r="K685">
            <v>0</v>
          </cell>
          <cell r="L685">
            <v>0</v>
          </cell>
          <cell r="M685">
            <v>0</v>
          </cell>
          <cell r="N685">
            <v>1250</v>
          </cell>
          <cell r="O685" t="str">
            <v>Расчеты по выплате Госстраха</v>
          </cell>
        </row>
        <row r="686">
          <cell r="A686">
            <v>9</v>
          </cell>
          <cell r="B686">
            <v>214</v>
          </cell>
          <cell r="C686">
            <v>8659</v>
          </cell>
          <cell r="D686">
            <v>727.03</v>
          </cell>
          <cell r="E686">
            <v>10</v>
          </cell>
          <cell r="F686">
            <v>29804.03</v>
          </cell>
          <cell r="H686">
            <v>2</v>
          </cell>
          <cell r="I686">
            <v>0</v>
          </cell>
          <cell r="J686">
            <v>590</v>
          </cell>
          <cell r="K686">
            <v>22570</v>
          </cell>
          <cell r="L686">
            <v>28120</v>
          </cell>
          <cell r="M686">
            <v>0</v>
          </cell>
          <cell r="N686">
            <v>6140</v>
          </cell>
          <cell r="O686" t="str">
            <v>Расчеты по выплате Госстраха</v>
          </cell>
        </row>
        <row r="687">
          <cell r="A687">
            <v>9</v>
          </cell>
          <cell r="B687">
            <v>214</v>
          </cell>
          <cell r="C687">
            <v>3563</v>
          </cell>
          <cell r="D687">
            <v>727.05</v>
          </cell>
          <cell r="E687">
            <v>10</v>
          </cell>
          <cell r="F687">
            <v>29804.05</v>
          </cell>
          <cell r="H687">
            <v>2</v>
          </cell>
          <cell r="I687">
            <v>0</v>
          </cell>
          <cell r="J687">
            <v>0</v>
          </cell>
          <cell r="K687">
            <v>10356240.08</v>
          </cell>
          <cell r="L687">
            <v>13296296.289999999</v>
          </cell>
          <cell r="M687">
            <v>0</v>
          </cell>
          <cell r="N687">
            <v>2940056.21</v>
          </cell>
          <cell r="O687" t="str">
            <v>Платежи от населения в пользу налоговых органов</v>
          </cell>
        </row>
        <row r="688">
          <cell r="A688">
            <v>9</v>
          </cell>
          <cell r="B688">
            <v>214</v>
          </cell>
          <cell r="C688">
            <v>5996</v>
          </cell>
          <cell r="D688">
            <v>727.05</v>
          </cell>
          <cell r="E688">
            <v>10</v>
          </cell>
          <cell r="F688">
            <v>29804.05</v>
          </cell>
          <cell r="H688">
            <v>2</v>
          </cell>
          <cell r="I688">
            <v>0</v>
          </cell>
          <cell r="J688">
            <v>0</v>
          </cell>
          <cell r="K688">
            <v>625167.77</v>
          </cell>
          <cell r="L688">
            <v>625167.77</v>
          </cell>
          <cell r="M688">
            <v>0</v>
          </cell>
          <cell r="N688">
            <v>0</v>
          </cell>
          <cell r="O688" t="str">
            <v>Платежи от населения в пользу налоговых органов</v>
          </cell>
        </row>
        <row r="689">
          <cell r="A689">
            <v>9</v>
          </cell>
          <cell r="B689">
            <v>214</v>
          </cell>
          <cell r="C689">
            <v>7783</v>
          </cell>
          <cell r="D689">
            <v>727.05</v>
          </cell>
          <cell r="E689">
            <v>10</v>
          </cell>
          <cell r="F689">
            <v>29804.05</v>
          </cell>
          <cell r="H689">
            <v>2</v>
          </cell>
          <cell r="I689">
            <v>0</v>
          </cell>
          <cell r="J689">
            <v>0</v>
          </cell>
          <cell r="K689">
            <v>3996526.46</v>
          </cell>
          <cell r="L689">
            <v>3996526.46</v>
          </cell>
          <cell r="M689">
            <v>0</v>
          </cell>
          <cell r="N689">
            <v>0</v>
          </cell>
          <cell r="O689" t="str">
            <v>Платежи от населения в пользу налоговых органов</v>
          </cell>
        </row>
        <row r="690">
          <cell r="A690">
            <v>9</v>
          </cell>
          <cell r="B690">
            <v>214</v>
          </cell>
          <cell r="C690">
            <v>7948</v>
          </cell>
          <cell r="D690">
            <v>727.05</v>
          </cell>
          <cell r="E690">
            <v>10</v>
          </cell>
          <cell r="F690">
            <v>29804.05</v>
          </cell>
          <cell r="H690">
            <v>2</v>
          </cell>
          <cell r="I690">
            <v>0</v>
          </cell>
          <cell r="J690">
            <v>0</v>
          </cell>
          <cell r="K690">
            <v>142967.42000000001</v>
          </cell>
          <cell r="L690">
            <v>142967.42000000001</v>
          </cell>
          <cell r="M690">
            <v>0</v>
          </cell>
          <cell r="N690">
            <v>0</v>
          </cell>
          <cell r="O690" t="str">
            <v>Платежи от населения в пользу налоговых органов</v>
          </cell>
        </row>
        <row r="691">
          <cell r="A691">
            <v>9</v>
          </cell>
          <cell r="B691">
            <v>214</v>
          </cell>
          <cell r="C691">
            <v>8104</v>
          </cell>
          <cell r="D691">
            <v>727.05</v>
          </cell>
          <cell r="E691">
            <v>10</v>
          </cell>
          <cell r="F691">
            <v>29804.05</v>
          </cell>
          <cell r="H691">
            <v>2</v>
          </cell>
          <cell r="I691">
            <v>0</v>
          </cell>
          <cell r="J691">
            <v>0</v>
          </cell>
          <cell r="K691">
            <v>186894</v>
          </cell>
          <cell r="L691">
            <v>186894</v>
          </cell>
          <cell r="M691">
            <v>0</v>
          </cell>
          <cell r="N691">
            <v>0</v>
          </cell>
          <cell r="O691" t="str">
            <v>Платежи от населения в пользу налоговых органов</v>
          </cell>
        </row>
        <row r="692">
          <cell r="A692">
            <v>9</v>
          </cell>
          <cell r="B692">
            <v>214</v>
          </cell>
          <cell r="C692">
            <v>8659</v>
          </cell>
          <cell r="D692">
            <v>727.05</v>
          </cell>
          <cell r="E692">
            <v>10</v>
          </cell>
          <cell r="F692">
            <v>29804.05</v>
          </cell>
          <cell r="H692">
            <v>2</v>
          </cell>
          <cell r="I692">
            <v>0</v>
          </cell>
          <cell r="J692">
            <v>0</v>
          </cell>
          <cell r="K692">
            <v>122835</v>
          </cell>
          <cell r="L692">
            <v>122835</v>
          </cell>
          <cell r="M692">
            <v>0</v>
          </cell>
          <cell r="N692">
            <v>0</v>
          </cell>
          <cell r="O692" t="str">
            <v>Платежи от населения в пользу налоговых органов</v>
          </cell>
        </row>
        <row r="693">
          <cell r="A693">
            <v>9</v>
          </cell>
          <cell r="B693">
            <v>214</v>
          </cell>
          <cell r="C693">
            <v>3563</v>
          </cell>
          <cell r="D693">
            <v>727.06</v>
          </cell>
          <cell r="E693">
            <v>10</v>
          </cell>
          <cell r="F693">
            <v>29804.06</v>
          </cell>
          <cell r="H693">
            <v>2</v>
          </cell>
          <cell r="I693">
            <v>0</v>
          </cell>
          <cell r="J693">
            <v>0</v>
          </cell>
          <cell r="K693">
            <v>18000</v>
          </cell>
          <cell r="L693">
            <v>18000</v>
          </cell>
          <cell r="M693">
            <v>0</v>
          </cell>
          <cell r="N693">
            <v>0</v>
          </cell>
          <cell r="O693" t="str">
            <v>Платежи от населения в пользу других бюджетных организаций</v>
          </cell>
        </row>
        <row r="694">
          <cell r="A694">
            <v>9</v>
          </cell>
          <cell r="B694">
            <v>214</v>
          </cell>
          <cell r="C694">
            <v>5996</v>
          </cell>
          <cell r="D694">
            <v>727.06</v>
          </cell>
          <cell r="E694">
            <v>10</v>
          </cell>
          <cell r="F694">
            <v>29804.06</v>
          </cell>
          <cell r="H694">
            <v>2</v>
          </cell>
          <cell r="I694">
            <v>0</v>
          </cell>
          <cell r="J694">
            <v>0</v>
          </cell>
          <cell r="K694">
            <v>16527943.34</v>
          </cell>
          <cell r="L694">
            <v>17712838.510000002</v>
          </cell>
          <cell r="M694">
            <v>0</v>
          </cell>
          <cell r="N694">
            <v>1184895.17</v>
          </cell>
          <cell r="O694" t="str">
            <v>Платежи от населения в пользу других бюджетных организаций</v>
          </cell>
        </row>
        <row r="695">
          <cell r="A695">
            <v>9</v>
          </cell>
          <cell r="B695">
            <v>214</v>
          </cell>
          <cell r="C695">
            <v>7783</v>
          </cell>
          <cell r="D695">
            <v>727.06</v>
          </cell>
          <cell r="E695">
            <v>10</v>
          </cell>
          <cell r="F695">
            <v>29804.06</v>
          </cell>
          <cell r="H695">
            <v>2</v>
          </cell>
          <cell r="I695">
            <v>0</v>
          </cell>
          <cell r="J695">
            <v>0</v>
          </cell>
          <cell r="K695">
            <v>7004374.8200000003</v>
          </cell>
          <cell r="L695">
            <v>7242961.0199999996</v>
          </cell>
          <cell r="M695">
            <v>0</v>
          </cell>
          <cell r="N695">
            <v>238586.2</v>
          </cell>
          <cell r="O695" t="str">
            <v>Платежи от населения в пользу других бюджетных организаций</v>
          </cell>
        </row>
        <row r="696">
          <cell r="A696">
            <v>9</v>
          </cell>
          <cell r="B696">
            <v>214</v>
          </cell>
          <cell r="C696">
            <v>7845</v>
          </cell>
          <cell r="D696">
            <v>727.06</v>
          </cell>
          <cell r="E696">
            <v>10</v>
          </cell>
          <cell r="F696">
            <v>29804.06</v>
          </cell>
          <cell r="H696">
            <v>2</v>
          </cell>
          <cell r="I696">
            <v>0</v>
          </cell>
          <cell r="J696">
            <v>0</v>
          </cell>
          <cell r="K696">
            <v>3294916.34</v>
          </cell>
          <cell r="L696">
            <v>3298369.98</v>
          </cell>
          <cell r="M696">
            <v>0</v>
          </cell>
          <cell r="N696">
            <v>3453.64</v>
          </cell>
          <cell r="O696" t="str">
            <v>Платежи от населения в пользу других бюджетных организаций</v>
          </cell>
        </row>
        <row r="697">
          <cell r="A697">
            <v>9</v>
          </cell>
          <cell r="B697">
            <v>214</v>
          </cell>
          <cell r="C697">
            <v>7948</v>
          </cell>
          <cell r="D697">
            <v>727.06</v>
          </cell>
          <cell r="E697">
            <v>10</v>
          </cell>
          <cell r="F697">
            <v>29804.06</v>
          </cell>
          <cell r="H697">
            <v>2</v>
          </cell>
          <cell r="I697">
            <v>0</v>
          </cell>
          <cell r="J697">
            <v>0</v>
          </cell>
          <cell r="K697">
            <v>4307263.13</v>
          </cell>
          <cell r="L697">
            <v>4307263.13</v>
          </cell>
          <cell r="M697">
            <v>0</v>
          </cell>
          <cell r="N697">
            <v>0</v>
          </cell>
          <cell r="O697" t="str">
            <v>Платежи от населения в пользу других бюджетных организаций</v>
          </cell>
        </row>
        <row r="698">
          <cell r="A698">
            <v>9</v>
          </cell>
          <cell r="B698">
            <v>214</v>
          </cell>
          <cell r="C698">
            <v>8002</v>
          </cell>
          <cell r="D698">
            <v>727.06</v>
          </cell>
          <cell r="E698">
            <v>10</v>
          </cell>
          <cell r="F698">
            <v>29804.06</v>
          </cell>
          <cell r="H698">
            <v>2</v>
          </cell>
          <cell r="I698">
            <v>0</v>
          </cell>
          <cell r="J698">
            <v>0</v>
          </cell>
          <cell r="K698">
            <v>4154332.77</v>
          </cell>
          <cell r="L698">
            <v>4187428.08</v>
          </cell>
          <cell r="M698">
            <v>0</v>
          </cell>
          <cell r="N698">
            <v>33095.31</v>
          </cell>
          <cell r="O698" t="str">
            <v>Платежи от населения в пользу других бюджетных организаций</v>
          </cell>
        </row>
        <row r="699">
          <cell r="A699">
            <v>9</v>
          </cell>
          <cell r="B699">
            <v>214</v>
          </cell>
          <cell r="C699">
            <v>8104</v>
          </cell>
          <cell r="D699">
            <v>727.06</v>
          </cell>
          <cell r="E699">
            <v>10</v>
          </cell>
          <cell r="F699">
            <v>29804.06</v>
          </cell>
          <cell r="H699">
            <v>2</v>
          </cell>
          <cell r="I699">
            <v>0</v>
          </cell>
          <cell r="J699">
            <v>0</v>
          </cell>
          <cell r="K699">
            <v>3095760</v>
          </cell>
          <cell r="L699">
            <v>3095961</v>
          </cell>
          <cell r="M699">
            <v>0</v>
          </cell>
          <cell r="N699">
            <v>201</v>
          </cell>
          <cell r="O699" t="str">
            <v>Платежи от населения в пользу других бюджетных организаций</v>
          </cell>
        </row>
        <row r="700">
          <cell r="A700">
            <v>9</v>
          </cell>
          <cell r="B700">
            <v>214</v>
          </cell>
          <cell r="C700">
            <v>8137</v>
          </cell>
          <cell r="D700">
            <v>727.06</v>
          </cell>
          <cell r="E700">
            <v>10</v>
          </cell>
          <cell r="F700">
            <v>29804.06</v>
          </cell>
          <cell r="H700">
            <v>2</v>
          </cell>
          <cell r="I700">
            <v>0</v>
          </cell>
          <cell r="J700">
            <v>0</v>
          </cell>
          <cell r="K700">
            <v>1290334.8</v>
          </cell>
          <cell r="L700">
            <v>1290334.8</v>
          </cell>
          <cell r="M700">
            <v>0</v>
          </cell>
          <cell r="N700">
            <v>0</v>
          </cell>
          <cell r="O700" t="str">
            <v>Платежи от населения в пользу других бюджетных организаций</v>
          </cell>
        </row>
        <row r="701">
          <cell r="A701">
            <v>9</v>
          </cell>
          <cell r="B701">
            <v>214</v>
          </cell>
          <cell r="C701">
            <v>8298</v>
          </cell>
          <cell r="D701">
            <v>727.06</v>
          </cell>
          <cell r="E701">
            <v>10</v>
          </cell>
          <cell r="F701">
            <v>29804.06</v>
          </cell>
          <cell r="H701">
            <v>2</v>
          </cell>
          <cell r="I701">
            <v>0</v>
          </cell>
          <cell r="J701">
            <v>0</v>
          </cell>
          <cell r="K701">
            <v>8394150.4700000007</v>
          </cell>
          <cell r="L701">
            <v>8839100.1999999993</v>
          </cell>
          <cell r="M701">
            <v>0</v>
          </cell>
          <cell r="N701">
            <v>444949.73</v>
          </cell>
          <cell r="O701" t="str">
            <v>Платежи от населения в пользу других бюджетных организаций</v>
          </cell>
        </row>
        <row r="702">
          <cell r="A702">
            <v>9</v>
          </cell>
          <cell r="B702">
            <v>214</v>
          </cell>
          <cell r="C702">
            <v>8533</v>
          </cell>
          <cell r="D702">
            <v>727.06</v>
          </cell>
          <cell r="E702">
            <v>10</v>
          </cell>
          <cell r="F702">
            <v>29804.06</v>
          </cell>
          <cell r="H702">
            <v>2</v>
          </cell>
          <cell r="I702">
            <v>0</v>
          </cell>
          <cell r="J702">
            <v>0</v>
          </cell>
          <cell r="K702">
            <v>1002479</v>
          </cell>
          <cell r="L702">
            <v>1002479</v>
          </cell>
          <cell r="M702">
            <v>0</v>
          </cell>
          <cell r="N702">
            <v>0</v>
          </cell>
          <cell r="O702" t="str">
            <v>Платежи от населения в пользу других бюджетных организаций</v>
          </cell>
        </row>
        <row r="703">
          <cell r="A703">
            <v>9</v>
          </cell>
          <cell r="B703">
            <v>214</v>
          </cell>
          <cell r="C703">
            <v>8659</v>
          </cell>
          <cell r="D703">
            <v>727.06</v>
          </cell>
          <cell r="E703">
            <v>10</v>
          </cell>
          <cell r="F703">
            <v>29804.06</v>
          </cell>
          <cell r="H703">
            <v>2</v>
          </cell>
          <cell r="I703">
            <v>0</v>
          </cell>
          <cell r="J703">
            <v>0</v>
          </cell>
          <cell r="K703">
            <v>1843366.75</v>
          </cell>
          <cell r="L703">
            <v>1922865.75</v>
          </cell>
          <cell r="M703">
            <v>0</v>
          </cell>
          <cell r="N703">
            <v>79499</v>
          </cell>
          <cell r="O703" t="str">
            <v>Платежи от населения в пользу других бюджетных организаций</v>
          </cell>
        </row>
        <row r="704">
          <cell r="A704">
            <v>9</v>
          </cell>
          <cell r="B704">
            <v>214</v>
          </cell>
          <cell r="C704">
            <v>3563</v>
          </cell>
          <cell r="D704">
            <v>727.07</v>
          </cell>
          <cell r="E704">
            <v>10</v>
          </cell>
          <cell r="F704">
            <v>29804.07</v>
          </cell>
          <cell r="H704">
            <v>2</v>
          </cell>
          <cell r="I704">
            <v>0</v>
          </cell>
          <cell r="J704">
            <v>0</v>
          </cell>
          <cell r="K704">
            <v>2429194.09</v>
          </cell>
          <cell r="L704">
            <v>2437463.4700000002</v>
          </cell>
          <cell r="M704">
            <v>0</v>
          </cell>
          <cell r="N704">
            <v>8269.3799999999992</v>
          </cell>
          <cell r="O704" t="str">
            <v>Коммун. платежи от населения за квартплату</v>
          </cell>
        </row>
        <row r="705">
          <cell r="A705">
            <v>9</v>
          </cell>
          <cell r="B705">
            <v>214</v>
          </cell>
          <cell r="C705">
            <v>5996</v>
          </cell>
          <cell r="D705">
            <v>727.07</v>
          </cell>
          <cell r="E705">
            <v>10</v>
          </cell>
          <cell r="F705">
            <v>29804.07</v>
          </cell>
          <cell r="H705">
            <v>2</v>
          </cell>
          <cell r="I705">
            <v>0</v>
          </cell>
          <cell r="J705">
            <v>0</v>
          </cell>
          <cell r="K705">
            <v>312764.55</v>
          </cell>
          <cell r="L705">
            <v>329014.21999999997</v>
          </cell>
          <cell r="M705">
            <v>0</v>
          </cell>
          <cell r="N705">
            <v>16249.67</v>
          </cell>
          <cell r="O705" t="str">
            <v>Коммун. платежи от населения за квартплату</v>
          </cell>
        </row>
        <row r="706">
          <cell r="A706">
            <v>9</v>
          </cell>
          <cell r="B706">
            <v>214</v>
          </cell>
          <cell r="C706">
            <v>7783</v>
          </cell>
          <cell r="D706">
            <v>727.07</v>
          </cell>
          <cell r="E706">
            <v>10</v>
          </cell>
          <cell r="F706">
            <v>29804.07</v>
          </cell>
          <cell r="H706">
            <v>2</v>
          </cell>
          <cell r="I706">
            <v>0</v>
          </cell>
          <cell r="J706">
            <v>0</v>
          </cell>
          <cell r="K706">
            <v>283913.36</v>
          </cell>
          <cell r="L706">
            <v>283913.36</v>
          </cell>
          <cell r="M706">
            <v>0</v>
          </cell>
          <cell r="N706">
            <v>0</v>
          </cell>
          <cell r="O706" t="str">
            <v>Коммун. платежи от населения за квартплату</v>
          </cell>
        </row>
        <row r="707">
          <cell r="A707">
            <v>9</v>
          </cell>
          <cell r="B707">
            <v>214</v>
          </cell>
          <cell r="C707">
            <v>7845</v>
          </cell>
          <cell r="D707">
            <v>727.07</v>
          </cell>
          <cell r="E707">
            <v>10</v>
          </cell>
          <cell r="F707">
            <v>29804.07</v>
          </cell>
          <cell r="H707">
            <v>2</v>
          </cell>
          <cell r="I707">
            <v>0</v>
          </cell>
          <cell r="J707">
            <v>0</v>
          </cell>
          <cell r="K707">
            <v>58871</v>
          </cell>
          <cell r="L707">
            <v>58871</v>
          </cell>
          <cell r="M707">
            <v>0</v>
          </cell>
          <cell r="N707">
            <v>0</v>
          </cell>
          <cell r="O707" t="str">
            <v>Коммун. платежи от населения за квартплату</v>
          </cell>
        </row>
        <row r="708">
          <cell r="A708">
            <v>9</v>
          </cell>
          <cell r="B708">
            <v>214</v>
          </cell>
          <cell r="C708">
            <v>8137</v>
          </cell>
          <cell r="D708">
            <v>727.07</v>
          </cell>
          <cell r="E708">
            <v>10</v>
          </cell>
          <cell r="F708">
            <v>29804.07</v>
          </cell>
          <cell r="H708">
            <v>2</v>
          </cell>
          <cell r="I708">
            <v>0</v>
          </cell>
          <cell r="J708">
            <v>0</v>
          </cell>
          <cell r="K708">
            <v>53880</v>
          </cell>
          <cell r="L708">
            <v>53880</v>
          </cell>
          <cell r="M708">
            <v>0</v>
          </cell>
          <cell r="N708">
            <v>0</v>
          </cell>
          <cell r="O708" t="str">
            <v>Коммун. платежи от населения за квартплату</v>
          </cell>
        </row>
        <row r="709">
          <cell r="A709">
            <v>9</v>
          </cell>
          <cell r="B709">
            <v>214</v>
          </cell>
          <cell r="C709">
            <v>8533</v>
          </cell>
          <cell r="D709">
            <v>727.07</v>
          </cell>
          <cell r="E709">
            <v>10</v>
          </cell>
          <cell r="F709">
            <v>29804.07</v>
          </cell>
          <cell r="H709">
            <v>2</v>
          </cell>
          <cell r="I709">
            <v>0</v>
          </cell>
          <cell r="J709">
            <v>0</v>
          </cell>
          <cell r="K709">
            <v>2820256</v>
          </cell>
          <cell r="L709">
            <v>6811999.0300000003</v>
          </cell>
          <cell r="M709">
            <v>0</v>
          </cell>
          <cell r="N709">
            <v>3991743.03</v>
          </cell>
          <cell r="O709" t="str">
            <v>Коммун. платежи от населения за квартплату</v>
          </cell>
        </row>
        <row r="710">
          <cell r="A710">
            <v>9</v>
          </cell>
          <cell r="B710">
            <v>214</v>
          </cell>
          <cell r="C710">
            <v>3563</v>
          </cell>
          <cell r="D710">
            <v>727.08</v>
          </cell>
          <cell r="E710">
            <v>10</v>
          </cell>
          <cell r="F710">
            <v>29804.080000000002</v>
          </cell>
          <cell r="H710">
            <v>2</v>
          </cell>
          <cell r="I710">
            <v>0</v>
          </cell>
          <cell r="J710">
            <v>0</v>
          </cell>
          <cell r="K710">
            <v>4800074.49</v>
          </cell>
          <cell r="L710">
            <v>4841416.67</v>
          </cell>
          <cell r="M710">
            <v>0</v>
          </cell>
          <cell r="N710">
            <v>41342.18</v>
          </cell>
          <cell r="O710" t="str">
            <v>Коммун. платежи от населения за электроэнергию</v>
          </cell>
        </row>
        <row r="711">
          <cell r="A711">
            <v>9</v>
          </cell>
          <cell r="B711">
            <v>214</v>
          </cell>
          <cell r="C711">
            <v>5996</v>
          </cell>
          <cell r="D711">
            <v>727.08</v>
          </cell>
          <cell r="E711">
            <v>10</v>
          </cell>
          <cell r="F711">
            <v>29804.080000000002</v>
          </cell>
          <cell r="H711">
            <v>2</v>
          </cell>
          <cell r="I711">
            <v>0</v>
          </cell>
          <cell r="J711">
            <v>0</v>
          </cell>
          <cell r="K711">
            <v>1468442.61</v>
          </cell>
          <cell r="L711">
            <v>1570386.41</v>
          </cell>
          <cell r="M711">
            <v>0</v>
          </cell>
          <cell r="N711">
            <v>101943.8</v>
          </cell>
          <cell r="O711" t="str">
            <v>Коммун. платежи от населения за электроэнергию</v>
          </cell>
        </row>
        <row r="712">
          <cell r="A712">
            <v>9</v>
          </cell>
          <cell r="B712">
            <v>214</v>
          </cell>
          <cell r="C712">
            <v>7783</v>
          </cell>
          <cell r="D712">
            <v>727.08</v>
          </cell>
          <cell r="E712">
            <v>10</v>
          </cell>
          <cell r="F712">
            <v>29804.080000000002</v>
          </cell>
          <cell r="H712">
            <v>2</v>
          </cell>
          <cell r="I712">
            <v>0</v>
          </cell>
          <cell r="J712">
            <v>0</v>
          </cell>
          <cell r="K712">
            <v>1068282.42</v>
          </cell>
          <cell r="L712">
            <v>1068282.42</v>
          </cell>
          <cell r="M712">
            <v>0</v>
          </cell>
          <cell r="N712">
            <v>0</v>
          </cell>
          <cell r="O712" t="str">
            <v>Коммун. платежи от населения за электроэнергию</v>
          </cell>
        </row>
        <row r="713">
          <cell r="A713">
            <v>9</v>
          </cell>
          <cell r="B713">
            <v>214</v>
          </cell>
          <cell r="C713">
            <v>7845</v>
          </cell>
          <cell r="D713">
            <v>727.08</v>
          </cell>
          <cell r="E713">
            <v>10</v>
          </cell>
          <cell r="F713">
            <v>29804.080000000002</v>
          </cell>
          <cell r="H713">
            <v>2</v>
          </cell>
          <cell r="I713">
            <v>0</v>
          </cell>
          <cell r="J713">
            <v>0</v>
          </cell>
          <cell r="K713">
            <v>178977.25</v>
          </cell>
          <cell r="L713">
            <v>179092.75</v>
          </cell>
          <cell r="M713">
            <v>0</v>
          </cell>
          <cell r="N713">
            <v>115.5</v>
          </cell>
          <cell r="O713" t="str">
            <v>Коммун. платежи от населения за электроэнергию</v>
          </cell>
        </row>
        <row r="714">
          <cell r="A714">
            <v>9</v>
          </cell>
          <cell r="B714">
            <v>214</v>
          </cell>
          <cell r="C714">
            <v>7948</v>
          </cell>
          <cell r="D714">
            <v>727.08</v>
          </cell>
          <cell r="E714">
            <v>10</v>
          </cell>
          <cell r="F714">
            <v>29804.080000000002</v>
          </cell>
          <cell r="H714">
            <v>2</v>
          </cell>
          <cell r="I714">
            <v>0</v>
          </cell>
          <cell r="J714">
            <v>0</v>
          </cell>
          <cell r="K714">
            <v>2864808.93</v>
          </cell>
          <cell r="L714">
            <v>2864808.93</v>
          </cell>
          <cell r="M714">
            <v>0</v>
          </cell>
          <cell r="N714">
            <v>0</v>
          </cell>
          <cell r="O714" t="str">
            <v>Коммун. платежи от населения за электроэнергию</v>
          </cell>
        </row>
        <row r="715">
          <cell r="A715">
            <v>9</v>
          </cell>
          <cell r="B715">
            <v>214</v>
          </cell>
          <cell r="C715">
            <v>8104</v>
          </cell>
          <cell r="D715">
            <v>727.08</v>
          </cell>
          <cell r="E715">
            <v>10</v>
          </cell>
          <cell r="F715">
            <v>29804.080000000002</v>
          </cell>
          <cell r="H715">
            <v>2</v>
          </cell>
          <cell r="I715">
            <v>0</v>
          </cell>
          <cell r="J715">
            <v>0</v>
          </cell>
          <cell r="K715">
            <v>8538</v>
          </cell>
          <cell r="L715">
            <v>8538</v>
          </cell>
          <cell r="M715">
            <v>0</v>
          </cell>
          <cell r="N715">
            <v>0</v>
          </cell>
          <cell r="O715" t="str">
            <v>Коммун. платежи от населения за электроэнергию</v>
          </cell>
        </row>
        <row r="716">
          <cell r="A716">
            <v>9</v>
          </cell>
          <cell r="B716">
            <v>214</v>
          </cell>
          <cell r="C716">
            <v>8137</v>
          </cell>
          <cell r="D716">
            <v>727.08</v>
          </cell>
          <cell r="E716">
            <v>10</v>
          </cell>
          <cell r="F716">
            <v>29804.080000000002</v>
          </cell>
          <cell r="H716">
            <v>2</v>
          </cell>
          <cell r="I716">
            <v>0</v>
          </cell>
          <cell r="J716">
            <v>0</v>
          </cell>
          <cell r="K716">
            <v>2850109.55</v>
          </cell>
          <cell r="L716">
            <v>2850109.55</v>
          </cell>
          <cell r="M716">
            <v>0</v>
          </cell>
          <cell r="N716">
            <v>0</v>
          </cell>
          <cell r="O716" t="str">
            <v>Коммун. платежи от населения за электроэнергию</v>
          </cell>
        </row>
        <row r="717">
          <cell r="A717">
            <v>9</v>
          </cell>
          <cell r="B717">
            <v>214</v>
          </cell>
          <cell r="C717">
            <v>8298</v>
          </cell>
          <cell r="D717">
            <v>727.08</v>
          </cell>
          <cell r="E717">
            <v>10</v>
          </cell>
          <cell r="F717">
            <v>29804.080000000002</v>
          </cell>
          <cell r="H717">
            <v>2</v>
          </cell>
          <cell r="I717">
            <v>0</v>
          </cell>
          <cell r="J717">
            <v>0</v>
          </cell>
          <cell r="K717">
            <v>89269.7</v>
          </cell>
          <cell r="L717">
            <v>90455.45</v>
          </cell>
          <cell r="M717">
            <v>0</v>
          </cell>
          <cell r="N717">
            <v>1185.75</v>
          </cell>
          <cell r="O717" t="str">
            <v>Коммун. платежи от населения за электроэнергию</v>
          </cell>
        </row>
        <row r="718">
          <cell r="A718">
            <v>9</v>
          </cell>
          <cell r="B718">
            <v>214</v>
          </cell>
          <cell r="C718">
            <v>8533</v>
          </cell>
          <cell r="D718">
            <v>727.08</v>
          </cell>
          <cell r="E718">
            <v>10</v>
          </cell>
          <cell r="F718">
            <v>29804.080000000002</v>
          </cell>
          <cell r="H718">
            <v>2</v>
          </cell>
          <cell r="I718">
            <v>0</v>
          </cell>
          <cell r="J718">
            <v>0</v>
          </cell>
          <cell r="K718">
            <v>1286322</v>
          </cell>
          <cell r="L718">
            <v>1322819.5</v>
          </cell>
          <cell r="M718">
            <v>0</v>
          </cell>
          <cell r="N718">
            <v>36497.5</v>
          </cell>
          <cell r="O718" t="str">
            <v>Коммун. платежи от населения за электроэнергию</v>
          </cell>
        </row>
        <row r="719">
          <cell r="A719">
            <v>9</v>
          </cell>
          <cell r="B719">
            <v>214</v>
          </cell>
          <cell r="C719">
            <v>8659</v>
          </cell>
          <cell r="D719">
            <v>727.08</v>
          </cell>
          <cell r="E719">
            <v>10</v>
          </cell>
          <cell r="F719">
            <v>29804.080000000002</v>
          </cell>
          <cell r="H719">
            <v>2</v>
          </cell>
          <cell r="I719">
            <v>0</v>
          </cell>
          <cell r="J719">
            <v>0</v>
          </cell>
          <cell r="K719">
            <v>1455621.6</v>
          </cell>
          <cell r="L719">
            <v>1525498.6</v>
          </cell>
          <cell r="M719">
            <v>0</v>
          </cell>
          <cell r="N719">
            <v>69877</v>
          </cell>
          <cell r="O719" t="str">
            <v>Коммун. платежи от населения за электроэнергию</v>
          </cell>
        </row>
        <row r="720">
          <cell r="A720">
            <v>9</v>
          </cell>
          <cell r="B720">
            <v>214</v>
          </cell>
          <cell r="C720">
            <v>3563</v>
          </cell>
          <cell r="D720">
            <v>727.09</v>
          </cell>
          <cell r="E720">
            <v>10</v>
          </cell>
          <cell r="F720">
            <v>29804.09</v>
          </cell>
          <cell r="H720">
            <v>2</v>
          </cell>
          <cell r="I720">
            <v>0</v>
          </cell>
          <cell r="J720">
            <v>0</v>
          </cell>
          <cell r="K720">
            <v>19335297.43</v>
          </cell>
          <cell r="L720">
            <v>19388245.170000002</v>
          </cell>
          <cell r="M720">
            <v>0</v>
          </cell>
          <cell r="N720">
            <v>52947.74</v>
          </cell>
          <cell r="O720" t="str">
            <v>Коммун. платежи от населения за газ и воду</v>
          </cell>
        </row>
        <row r="721">
          <cell r="A721">
            <v>9</v>
          </cell>
          <cell r="B721">
            <v>214</v>
          </cell>
          <cell r="C721">
            <v>5996</v>
          </cell>
          <cell r="D721">
            <v>727.09</v>
          </cell>
          <cell r="E721">
            <v>10</v>
          </cell>
          <cell r="F721">
            <v>29804.09</v>
          </cell>
          <cell r="H721">
            <v>2</v>
          </cell>
          <cell r="I721">
            <v>0</v>
          </cell>
          <cell r="J721">
            <v>0</v>
          </cell>
          <cell r="K721">
            <v>7939580.5</v>
          </cell>
          <cell r="L721">
            <v>8296137.9000000004</v>
          </cell>
          <cell r="M721">
            <v>0</v>
          </cell>
          <cell r="N721">
            <v>356557.4</v>
          </cell>
          <cell r="O721" t="str">
            <v>Коммун. платежи от населения за газ и воду</v>
          </cell>
        </row>
        <row r="722">
          <cell r="A722">
            <v>9</v>
          </cell>
          <cell r="B722">
            <v>214</v>
          </cell>
          <cell r="C722">
            <v>7783</v>
          </cell>
          <cell r="D722">
            <v>727.09</v>
          </cell>
          <cell r="E722">
            <v>10</v>
          </cell>
          <cell r="F722">
            <v>29804.09</v>
          </cell>
          <cell r="H722">
            <v>2</v>
          </cell>
          <cell r="I722">
            <v>0</v>
          </cell>
          <cell r="J722">
            <v>0</v>
          </cell>
          <cell r="K722">
            <v>1302378.5900000001</v>
          </cell>
          <cell r="L722">
            <v>1302378.5900000001</v>
          </cell>
          <cell r="M722">
            <v>0</v>
          </cell>
          <cell r="N722">
            <v>0</v>
          </cell>
          <cell r="O722" t="str">
            <v>Коммун. платежи от населения за газ и воду</v>
          </cell>
        </row>
        <row r="723">
          <cell r="A723">
            <v>9</v>
          </cell>
          <cell r="B723">
            <v>214</v>
          </cell>
          <cell r="C723">
            <v>7845</v>
          </cell>
          <cell r="D723">
            <v>727.09</v>
          </cell>
          <cell r="E723">
            <v>10</v>
          </cell>
          <cell r="F723">
            <v>29804.09</v>
          </cell>
          <cell r="H723">
            <v>2</v>
          </cell>
          <cell r="I723">
            <v>0</v>
          </cell>
          <cell r="J723">
            <v>0</v>
          </cell>
          <cell r="K723">
            <v>1158436.46</v>
          </cell>
          <cell r="L723">
            <v>1158436.52</v>
          </cell>
          <cell r="M723">
            <v>0</v>
          </cell>
          <cell r="N723">
            <v>0.06</v>
          </cell>
          <cell r="O723" t="str">
            <v>Коммун. платежи от населения за газ и воду</v>
          </cell>
        </row>
        <row r="724">
          <cell r="A724">
            <v>9</v>
          </cell>
          <cell r="B724">
            <v>214</v>
          </cell>
          <cell r="C724">
            <v>7948</v>
          </cell>
          <cell r="D724">
            <v>727.09</v>
          </cell>
          <cell r="E724">
            <v>10</v>
          </cell>
          <cell r="F724">
            <v>29804.09</v>
          </cell>
          <cell r="H724">
            <v>2</v>
          </cell>
          <cell r="I724">
            <v>0</v>
          </cell>
          <cell r="J724">
            <v>0</v>
          </cell>
          <cell r="K724">
            <v>1034164.97</v>
          </cell>
          <cell r="L724">
            <v>1034164.97</v>
          </cell>
          <cell r="M724">
            <v>0</v>
          </cell>
          <cell r="N724">
            <v>0</v>
          </cell>
          <cell r="O724" t="str">
            <v>Коммун. платежи от населения за газ и воду</v>
          </cell>
        </row>
        <row r="725">
          <cell r="A725">
            <v>9</v>
          </cell>
          <cell r="B725">
            <v>214</v>
          </cell>
          <cell r="C725">
            <v>8002</v>
          </cell>
          <cell r="D725">
            <v>727.09</v>
          </cell>
          <cell r="E725">
            <v>10</v>
          </cell>
          <cell r="F725">
            <v>29804.09</v>
          </cell>
          <cell r="H725">
            <v>2</v>
          </cell>
          <cell r="I725">
            <v>0</v>
          </cell>
          <cell r="J725">
            <v>0</v>
          </cell>
          <cell r="K725">
            <v>1614502.31</v>
          </cell>
          <cell r="L725">
            <v>1620610.31</v>
          </cell>
          <cell r="M725">
            <v>0</v>
          </cell>
          <cell r="N725">
            <v>6108</v>
          </cell>
          <cell r="O725" t="str">
            <v>Коммун. платежи от населения за газ и воду</v>
          </cell>
        </row>
        <row r="726">
          <cell r="A726">
            <v>9</v>
          </cell>
          <cell r="B726">
            <v>214</v>
          </cell>
          <cell r="C726">
            <v>8104</v>
          </cell>
          <cell r="D726">
            <v>727.09</v>
          </cell>
          <cell r="E726">
            <v>10</v>
          </cell>
          <cell r="F726">
            <v>29804.09</v>
          </cell>
          <cell r="H726">
            <v>2</v>
          </cell>
          <cell r="I726">
            <v>0</v>
          </cell>
          <cell r="J726">
            <v>0</v>
          </cell>
          <cell r="K726">
            <v>50911</v>
          </cell>
          <cell r="L726">
            <v>50911</v>
          </cell>
          <cell r="M726">
            <v>0</v>
          </cell>
          <cell r="N726">
            <v>0</v>
          </cell>
          <cell r="O726" t="str">
            <v>Коммун. платежи от населения за газ и воду</v>
          </cell>
        </row>
        <row r="727">
          <cell r="A727">
            <v>9</v>
          </cell>
          <cell r="B727">
            <v>214</v>
          </cell>
          <cell r="C727">
            <v>8137</v>
          </cell>
          <cell r="D727">
            <v>727.09</v>
          </cell>
          <cell r="E727">
            <v>10</v>
          </cell>
          <cell r="F727">
            <v>29804.09</v>
          </cell>
          <cell r="H727">
            <v>2</v>
          </cell>
          <cell r="I727">
            <v>0</v>
          </cell>
          <cell r="J727">
            <v>0</v>
          </cell>
          <cell r="K727">
            <v>3128121.78</v>
          </cell>
          <cell r="L727">
            <v>3128121.78</v>
          </cell>
          <cell r="M727">
            <v>0</v>
          </cell>
          <cell r="N727">
            <v>0</v>
          </cell>
          <cell r="O727" t="str">
            <v>Коммун. платежи от населения за газ и воду</v>
          </cell>
        </row>
        <row r="728">
          <cell r="A728">
            <v>9</v>
          </cell>
          <cell r="B728">
            <v>214</v>
          </cell>
          <cell r="C728">
            <v>8298</v>
          </cell>
          <cell r="D728">
            <v>727.09</v>
          </cell>
          <cell r="E728">
            <v>10</v>
          </cell>
          <cell r="F728">
            <v>29804.09</v>
          </cell>
          <cell r="H728">
            <v>2</v>
          </cell>
          <cell r="I728">
            <v>0</v>
          </cell>
          <cell r="J728">
            <v>0</v>
          </cell>
          <cell r="K728">
            <v>953443.7</v>
          </cell>
          <cell r="L728">
            <v>991770.7</v>
          </cell>
          <cell r="M728">
            <v>0</v>
          </cell>
          <cell r="N728">
            <v>38327</v>
          </cell>
          <cell r="O728" t="str">
            <v>Коммун. платежи от населения за газ и воду</v>
          </cell>
        </row>
        <row r="729">
          <cell r="A729">
            <v>9</v>
          </cell>
          <cell r="B729">
            <v>214</v>
          </cell>
          <cell r="C729">
            <v>8533</v>
          </cell>
          <cell r="D729">
            <v>727.09</v>
          </cell>
          <cell r="E729">
            <v>10</v>
          </cell>
          <cell r="F729">
            <v>29804.09</v>
          </cell>
          <cell r="H729">
            <v>2</v>
          </cell>
          <cell r="I729">
            <v>0</v>
          </cell>
          <cell r="J729">
            <v>0</v>
          </cell>
          <cell r="K729">
            <v>2795078.8</v>
          </cell>
          <cell r="L729">
            <v>2823539.6</v>
          </cell>
          <cell r="M729">
            <v>0</v>
          </cell>
          <cell r="N729">
            <v>28460.799999999999</v>
          </cell>
          <cell r="O729" t="str">
            <v>Коммун. платежи от населения за газ и воду</v>
          </cell>
        </row>
        <row r="730">
          <cell r="A730">
            <v>9</v>
          </cell>
          <cell r="B730">
            <v>214</v>
          </cell>
          <cell r="C730">
            <v>8659</v>
          </cell>
          <cell r="D730">
            <v>727.09</v>
          </cell>
          <cell r="E730">
            <v>10</v>
          </cell>
          <cell r="F730">
            <v>29804.09</v>
          </cell>
          <cell r="H730">
            <v>2</v>
          </cell>
          <cell r="I730">
            <v>0</v>
          </cell>
          <cell r="J730">
            <v>0</v>
          </cell>
          <cell r="K730">
            <v>2078652.1</v>
          </cell>
          <cell r="L730">
            <v>2129791.1</v>
          </cell>
          <cell r="M730">
            <v>0</v>
          </cell>
          <cell r="N730">
            <v>51139</v>
          </cell>
          <cell r="O730" t="str">
            <v>Коммун. платежи от населения за газ и воду</v>
          </cell>
        </row>
        <row r="731">
          <cell r="A731">
            <v>9</v>
          </cell>
          <cell r="B731">
            <v>214</v>
          </cell>
          <cell r="C731">
            <v>3563</v>
          </cell>
          <cell r="D731">
            <v>727.1</v>
          </cell>
          <cell r="E731">
            <v>10</v>
          </cell>
          <cell r="F731">
            <v>29804.1</v>
          </cell>
          <cell r="H731">
            <v>2</v>
          </cell>
          <cell r="I731">
            <v>0</v>
          </cell>
          <cell r="J731">
            <v>0</v>
          </cell>
          <cell r="K731">
            <v>4959712.3</v>
          </cell>
          <cell r="L731">
            <v>5407569.5800000001</v>
          </cell>
          <cell r="M731">
            <v>0</v>
          </cell>
          <cell r="N731">
            <v>447857.28</v>
          </cell>
          <cell r="O731" t="str">
            <v>Другие платежи от населения</v>
          </cell>
        </row>
        <row r="732">
          <cell r="A732">
            <v>9</v>
          </cell>
          <cell r="B732">
            <v>214</v>
          </cell>
          <cell r="C732">
            <v>5996</v>
          </cell>
          <cell r="D732">
            <v>727.1</v>
          </cell>
          <cell r="E732">
            <v>10</v>
          </cell>
          <cell r="F732">
            <v>29804.1</v>
          </cell>
          <cell r="H732">
            <v>2</v>
          </cell>
          <cell r="I732">
            <v>0</v>
          </cell>
          <cell r="J732">
            <v>0</v>
          </cell>
          <cell r="K732">
            <v>7815259.3499999996</v>
          </cell>
          <cell r="L732">
            <v>8171444.71</v>
          </cell>
          <cell r="M732">
            <v>0</v>
          </cell>
          <cell r="N732">
            <v>356185.36</v>
          </cell>
          <cell r="O732" t="str">
            <v>Другие платежи от населения</v>
          </cell>
        </row>
        <row r="733">
          <cell r="A733">
            <v>9</v>
          </cell>
          <cell r="B733">
            <v>214</v>
          </cell>
          <cell r="C733">
            <v>7783</v>
          </cell>
          <cell r="D733">
            <v>727.1</v>
          </cell>
          <cell r="E733">
            <v>10</v>
          </cell>
          <cell r="F733">
            <v>29804.1</v>
          </cell>
          <cell r="H733">
            <v>2</v>
          </cell>
          <cell r="I733">
            <v>0</v>
          </cell>
          <cell r="J733">
            <v>0</v>
          </cell>
          <cell r="K733">
            <v>2169150.96</v>
          </cell>
          <cell r="L733">
            <v>2734791.66</v>
          </cell>
          <cell r="M733">
            <v>0</v>
          </cell>
          <cell r="N733">
            <v>565640.69999999995</v>
          </cell>
          <cell r="O733" t="str">
            <v>Другие платежи от населения</v>
          </cell>
        </row>
        <row r="734">
          <cell r="A734">
            <v>9</v>
          </cell>
          <cell r="B734">
            <v>214</v>
          </cell>
          <cell r="C734">
            <v>7948</v>
          </cell>
          <cell r="D734">
            <v>727.1</v>
          </cell>
          <cell r="E734">
            <v>10</v>
          </cell>
          <cell r="F734">
            <v>29804.1</v>
          </cell>
          <cell r="H734">
            <v>2</v>
          </cell>
          <cell r="I734">
            <v>0</v>
          </cell>
          <cell r="J734">
            <v>0</v>
          </cell>
          <cell r="K734">
            <v>30141.4</v>
          </cell>
          <cell r="L734">
            <v>30141.4</v>
          </cell>
          <cell r="M734">
            <v>0</v>
          </cell>
          <cell r="N734">
            <v>0</v>
          </cell>
          <cell r="O734" t="str">
            <v>Другие платежи от населения</v>
          </cell>
        </row>
        <row r="735">
          <cell r="A735">
            <v>9</v>
          </cell>
          <cell r="B735">
            <v>214</v>
          </cell>
          <cell r="C735">
            <v>8002</v>
          </cell>
          <cell r="D735">
            <v>727.1</v>
          </cell>
          <cell r="E735">
            <v>10</v>
          </cell>
          <cell r="F735">
            <v>29804.1</v>
          </cell>
          <cell r="H735">
            <v>2</v>
          </cell>
          <cell r="I735">
            <v>0</v>
          </cell>
          <cell r="J735">
            <v>0</v>
          </cell>
          <cell r="K735">
            <v>1923377.1</v>
          </cell>
          <cell r="L735">
            <v>1923377.1</v>
          </cell>
          <cell r="M735">
            <v>0</v>
          </cell>
          <cell r="N735">
            <v>0</v>
          </cell>
          <cell r="O735" t="str">
            <v>Другие платежи от населения</v>
          </cell>
        </row>
        <row r="736">
          <cell r="A736">
            <v>9</v>
          </cell>
          <cell r="B736">
            <v>214</v>
          </cell>
          <cell r="C736">
            <v>8104</v>
          </cell>
          <cell r="D736">
            <v>727.1</v>
          </cell>
          <cell r="E736">
            <v>10</v>
          </cell>
          <cell r="F736">
            <v>29804.1</v>
          </cell>
          <cell r="H736">
            <v>2</v>
          </cell>
          <cell r="I736">
            <v>0</v>
          </cell>
          <cell r="J736">
            <v>0</v>
          </cell>
          <cell r="K736">
            <v>248529.58</v>
          </cell>
          <cell r="L736">
            <v>248529.58</v>
          </cell>
          <cell r="M736">
            <v>0</v>
          </cell>
          <cell r="N736">
            <v>0</v>
          </cell>
          <cell r="O736" t="str">
            <v>Другие платежи от населения</v>
          </cell>
        </row>
        <row r="737">
          <cell r="A737">
            <v>9</v>
          </cell>
          <cell r="B737">
            <v>214</v>
          </cell>
          <cell r="C737">
            <v>8137</v>
          </cell>
          <cell r="D737">
            <v>727.1</v>
          </cell>
          <cell r="E737">
            <v>10</v>
          </cell>
          <cell r="F737">
            <v>29804.1</v>
          </cell>
          <cell r="H737">
            <v>2</v>
          </cell>
          <cell r="I737">
            <v>0</v>
          </cell>
          <cell r="J737">
            <v>0</v>
          </cell>
          <cell r="K737">
            <v>73965</v>
          </cell>
          <cell r="L737">
            <v>73965</v>
          </cell>
          <cell r="M737">
            <v>0</v>
          </cell>
          <cell r="N737">
            <v>0</v>
          </cell>
          <cell r="O737" t="str">
            <v>Другие платежи от населения</v>
          </cell>
        </row>
        <row r="738">
          <cell r="A738">
            <v>9</v>
          </cell>
          <cell r="B738">
            <v>214</v>
          </cell>
          <cell r="C738">
            <v>8298</v>
          </cell>
          <cell r="D738">
            <v>727.1</v>
          </cell>
          <cell r="E738">
            <v>10</v>
          </cell>
          <cell r="F738">
            <v>29804.1</v>
          </cell>
          <cell r="H738">
            <v>2</v>
          </cell>
          <cell r="I738">
            <v>0</v>
          </cell>
          <cell r="J738">
            <v>0</v>
          </cell>
          <cell r="K738">
            <v>8020150.5999999996</v>
          </cell>
          <cell r="L738">
            <v>8111206.2000000002</v>
          </cell>
          <cell r="M738">
            <v>0</v>
          </cell>
          <cell r="N738">
            <v>91055.6</v>
          </cell>
          <cell r="O738" t="str">
            <v>Другие платежи от населения</v>
          </cell>
        </row>
        <row r="739">
          <cell r="A739">
            <v>9</v>
          </cell>
          <cell r="B739">
            <v>214</v>
          </cell>
          <cell r="C739">
            <v>8533</v>
          </cell>
          <cell r="D739">
            <v>727.1</v>
          </cell>
          <cell r="E739">
            <v>10</v>
          </cell>
          <cell r="F739">
            <v>29804.1</v>
          </cell>
          <cell r="H739">
            <v>2</v>
          </cell>
          <cell r="I739">
            <v>0</v>
          </cell>
          <cell r="J739">
            <v>0</v>
          </cell>
          <cell r="K739">
            <v>2457927.75</v>
          </cell>
          <cell r="L739">
            <v>2854907</v>
          </cell>
          <cell r="M739">
            <v>0</v>
          </cell>
          <cell r="N739">
            <v>396979.25</v>
          </cell>
          <cell r="O739" t="str">
            <v>Другие платежи от населения</v>
          </cell>
        </row>
        <row r="740">
          <cell r="A740">
            <v>9</v>
          </cell>
          <cell r="B740">
            <v>214</v>
          </cell>
          <cell r="C740">
            <v>8659</v>
          </cell>
          <cell r="D740">
            <v>727.1</v>
          </cell>
          <cell r="E740">
            <v>10</v>
          </cell>
          <cell r="F740">
            <v>29804.1</v>
          </cell>
          <cell r="H740">
            <v>2</v>
          </cell>
          <cell r="I740">
            <v>0</v>
          </cell>
          <cell r="J740">
            <v>0</v>
          </cell>
          <cell r="K740">
            <v>235546.67</v>
          </cell>
          <cell r="L740">
            <v>245204.47</v>
          </cell>
          <cell r="M740">
            <v>0</v>
          </cell>
          <cell r="N740">
            <v>9657.7999999999993</v>
          </cell>
          <cell r="O740" t="str">
            <v>Другие платежи от населения</v>
          </cell>
        </row>
        <row r="741">
          <cell r="A741">
            <v>9</v>
          </cell>
          <cell r="B741">
            <v>214</v>
          </cell>
          <cell r="C741">
            <v>3563</v>
          </cell>
          <cell r="D741">
            <v>778.01</v>
          </cell>
          <cell r="E741">
            <v>15</v>
          </cell>
          <cell r="F741">
            <v>14901</v>
          </cell>
          <cell r="H741">
            <v>1</v>
          </cell>
          <cell r="I741">
            <v>2312090.33</v>
          </cell>
          <cell r="J741">
            <v>0</v>
          </cell>
          <cell r="K741">
            <v>400000</v>
          </cell>
          <cell r="L741">
            <v>182898.33</v>
          </cell>
          <cell r="M741">
            <v>2529192</v>
          </cell>
          <cell r="N741">
            <v>0</v>
          </cell>
          <cell r="O741" t="str">
            <v>Долгосроч.ссуды предоставленные физ.лиц.</v>
          </cell>
        </row>
        <row r="742">
          <cell r="A742">
            <v>9</v>
          </cell>
          <cell r="B742">
            <v>214</v>
          </cell>
          <cell r="C742">
            <v>5996</v>
          </cell>
          <cell r="D742">
            <v>778.01</v>
          </cell>
          <cell r="E742">
            <v>15</v>
          </cell>
          <cell r="F742">
            <v>14901</v>
          </cell>
          <cell r="H742">
            <v>1</v>
          </cell>
          <cell r="I742">
            <v>5871013.0999999996</v>
          </cell>
          <cell r="J742">
            <v>0</v>
          </cell>
          <cell r="K742">
            <v>0</v>
          </cell>
          <cell r="L742">
            <v>748320</v>
          </cell>
          <cell r="M742">
            <v>5122693.0999999996</v>
          </cell>
          <cell r="N742">
            <v>0</v>
          </cell>
          <cell r="O742" t="str">
            <v>Долгосроч.ссуды предоставленные физ.лиц.</v>
          </cell>
        </row>
        <row r="743">
          <cell r="A743">
            <v>9</v>
          </cell>
          <cell r="B743">
            <v>214</v>
          </cell>
          <cell r="C743">
            <v>7783</v>
          </cell>
          <cell r="D743">
            <v>778.01</v>
          </cell>
          <cell r="E743">
            <v>15</v>
          </cell>
          <cell r="F743">
            <v>14901</v>
          </cell>
          <cell r="H743">
            <v>1</v>
          </cell>
          <cell r="I743">
            <v>3366118.57</v>
          </cell>
          <cell r="J743">
            <v>0</v>
          </cell>
          <cell r="K743">
            <v>0</v>
          </cell>
          <cell r="L743">
            <v>448863.34</v>
          </cell>
          <cell r="M743">
            <v>2917255.23</v>
          </cell>
          <cell r="N743">
            <v>0</v>
          </cell>
          <cell r="O743" t="str">
            <v>Долгосроч.ссуды предоставленные физ.лиц.</v>
          </cell>
        </row>
        <row r="744">
          <cell r="A744">
            <v>9</v>
          </cell>
          <cell r="B744">
            <v>214</v>
          </cell>
          <cell r="C744">
            <v>7845</v>
          </cell>
          <cell r="D744">
            <v>778.01</v>
          </cell>
          <cell r="E744">
            <v>15</v>
          </cell>
          <cell r="F744">
            <v>14901</v>
          </cell>
          <cell r="H744">
            <v>1</v>
          </cell>
          <cell r="I744">
            <v>1933168.5</v>
          </cell>
          <cell r="J744">
            <v>0</v>
          </cell>
          <cell r="K744">
            <v>0</v>
          </cell>
          <cell r="L744">
            <v>165150</v>
          </cell>
          <cell r="M744">
            <v>1768018.5</v>
          </cell>
          <cell r="N744">
            <v>0</v>
          </cell>
          <cell r="O744" t="str">
            <v>Долгосроч.ссуды предоставленные физ.лиц.</v>
          </cell>
        </row>
        <row r="745">
          <cell r="A745">
            <v>9</v>
          </cell>
          <cell r="B745">
            <v>214</v>
          </cell>
          <cell r="C745">
            <v>7948</v>
          </cell>
          <cell r="D745">
            <v>778.01</v>
          </cell>
          <cell r="E745">
            <v>15</v>
          </cell>
          <cell r="F745">
            <v>14901</v>
          </cell>
          <cell r="H745">
            <v>1</v>
          </cell>
          <cell r="I745">
            <v>1063426</v>
          </cell>
          <cell r="J745">
            <v>0</v>
          </cell>
          <cell r="K745">
            <v>0</v>
          </cell>
          <cell r="L745">
            <v>157708.5</v>
          </cell>
          <cell r="M745">
            <v>905717.5</v>
          </cell>
          <cell r="N745">
            <v>0</v>
          </cell>
          <cell r="O745" t="str">
            <v>Долгосроч.ссуды предоставленные физ.лиц.</v>
          </cell>
        </row>
        <row r="746">
          <cell r="A746">
            <v>9</v>
          </cell>
          <cell r="B746">
            <v>214</v>
          </cell>
          <cell r="C746">
            <v>8002</v>
          </cell>
          <cell r="D746">
            <v>778.01</v>
          </cell>
          <cell r="E746">
            <v>15</v>
          </cell>
          <cell r="F746">
            <v>14901</v>
          </cell>
          <cell r="H746">
            <v>1</v>
          </cell>
          <cell r="I746">
            <v>634267.79</v>
          </cell>
          <cell r="J746">
            <v>0</v>
          </cell>
          <cell r="K746">
            <v>520000</v>
          </cell>
          <cell r="L746">
            <v>66546</v>
          </cell>
          <cell r="M746">
            <v>1087721.79</v>
          </cell>
          <cell r="N746">
            <v>0</v>
          </cell>
          <cell r="O746" t="str">
            <v>Долгосроч.ссуды предоставленные физ.лиц.</v>
          </cell>
        </row>
        <row r="747">
          <cell r="A747">
            <v>9</v>
          </cell>
          <cell r="B747">
            <v>214</v>
          </cell>
          <cell r="C747">
            <v>8104</v>
          </cell>
          <cell r="D747">
            <v>778.01</v>
          </cell>
          <cell r="E747">
            <v>15</v>
          </cell>
          <cell r="F747">
            <v>14901</v>
          </cell>
          <cell r="H747">
            <v>1</v>
          </cell>
          <cell r="I747">
            <v>1667483</v>
          </cell>
          <cell r="J747">
            <v>0</v>
          </cell>
          <cell r="K747">
            <v>0</v>
          </cell>
          <cell r="L747">
            <v>131930</v>
          </cell>
          <cell r="M747">
            <v>1535553</v>
          </cell>
          <cell r="N747">
            <v>0</v>
          </cell>
          <cell r="O747" t="str">
            <v>Долгосроч.ссуды предоставленные физ.лиц.</v>
          </cell>
        </row>
        <row r="748">
          <cell r="A748">
            <v>9</v>
          </cell>
          <cell r="B748">
            <v>214</v>
          </cell>
          <cell r="C748">
            <v>8137</v>
          </cell>
          <cell r="D748">
            <v>778.01</v>
          </cell>
          <cell r="E748">
            <v>15</v>
          </cell>
          <cell r="F748">
            <v>14901</v>
          </cell>
          <cell r="H748">
            <v>1</v>
          </cell>
          <cell r="I748">
            <v>1183464</v>
          </cell>
          <cell r="J748">
            <v>0</v>
          </cell>
          <cell r="K748">
            <v>0</v>
          </cell>
          <cell r="L748">
            <v>190743</v>
          </cell>
          <cell r="M748">
            <v>992721</v>
          </cell>
          <cell r="N748">
            <v>0</v>
          </cell>
          <cell r="O748" t="str">
            <v>Долгосроч.ссуды предоставленные физ.лиц.</v>
          </cell>
        </row>
        <row r="749">
          <cell r="A749">
            <v>9</v>
          </cell>
          <cell r="B749">
            <v>214</v>
          </cell>
          <cell r="C749">
            <v>8298</v>
          </cell>
          <cell r="D749">
            <v>778.01</v>
          </cell>
          <cell r="E749">
            <v>15</v>
          </cell>
          <cell r="F749">
            <v>14901</v>
          </cell>
          <cell r="H749">
            <v>1</v>
          </cell>
          <cell r="I749">
            <v>2043047.26</v>
          </cell>
          <cell r="J749">
            <v>0</v>
          </cell>
          <cell r="K749">
            <v>250000</v>
          </cell>
          <cell r="L749">
            <v>96818.18</v>
          </cell>
          <cell r="M749">
            <v>2196229.08</v>
          </cell>
          <cell r="N749">
            <v>0</v>
          </cell>
          <cell r="O749" t="str">
            <v>Долгосроч.ссуды предоставленные физ.лиц.</v>
          </cell>
        </row>
        <row r="750">
          <cell r="A750">
            <v>9</v>
          </cell>
          <cell r="B750">
            <v>214</v>
          </cell>
          <cell r="C750">
            <v>8533</v>
          </cell>
          <cell r="D750">
            <v>778.01</v>
          </cell>
          <cell r="E750">
            <v>15</v>
          </cell>
          <cell r="F750">
            <v>14901</v>
          </cell>
          <cell r="H750">
            <v>1</v>
          </cell>
          <cell r="I750">
            <v>476847.08</v>
          </cell>
          <cell r="J750">
            <v>0</v>
          </cell>
          <cell r="K750">
            <v>0</v>
          </cell>
          <cell r="L750">
            <v>116833</v>
          </cell>
          <cell r="M750">
            <v>360014.08000000002</v>
          </cell>
          <cell r="N750">
            <v>0</v>
          </cell>
          <cell r="O750" t="str">
            <v>Долгосроч.ссуды предоставленные физ.лиц.</v>
          </cell>
        </row>
        <row r="751">
          <cell r="A751">
            <v>9</v>
          </cell>
          <cell r="B751">
            <v>214</v>
          </cell>
          <cell r="C751">
            <v>8659</v>
          </cell>
          <cell r="D751">
            <v>778.01</v>
          </cell>
          <cell r="E751">
            <v>15</v>
          </cell>
          <cell r="F751">
            <v>14901</v>
          </cell>
          <cell r="H751">
            <v>1</v>
          </cell>
          <cell r="I751">
            <v>2006950.43</v>
          </cell>
          <cell r="J751">
            <v>0</v>
          </cell>
          <cell r="K751">
            <v>0</v>
          </cell>
          <cell r="L751">
            <v>444233</v>
          </cell>
          <cell r="M751">
            <v>1562717.43</v>
          </cell>
          <cell r="N751">
            <v>0</v>
          </cell>
          <cell r="O751" t="str">
            <v>Долгосроч.ссуды предоставленные физ.лиц.</v>
          </cell>
        </row>
        <row r="752">
          <cell r="A752">
            <v>9</v>
          </cell>
          <cell r="B752">
            <v>214</v>
          </cell>
          <cell r="C752">
            <v>5996</v>
          </cell>
          <cell r="D752">
            <v>780.01</v>
          </cell>
          <cell r="E752">
            <v>15</v>
          </cell>
          <cell r="F752">
            <v>12505</v>
          </cell>
          <cell r="H752">
            <v>1</v>
          </cell>
          <cell r="I752">
            <v>28571</v>
          </cell>
          <cell r="J752">
            <v>0</v>
          </cell>
          <cell r="K752">
            <v>300500</v>
          </cell>
          <cell r="L752">
            <v>329071</v>
          </cell>
          <cell r="M752">
            <v>0</v>
          </cell>
          <cell r="N752">
            <v>0</v>
          </cell>
          <cell r="O752" t="str">
            <v>Просроченная задолженность по долгосрочным ссудам (ИЖС)</v>
          </cell>
        </row>
        <row r="753">
          <cell r="A753">
            <v>9</v>
          </cell>
          <cell r="B753">
            <v>214</v>
          </cell>
          <cell r="C753">
            <v>7783</v>
          </cell>
          <cell r="D753">
            <v>780.01</v>
          </cell>
          <cell r="E753">
            <v>15</v>
          </cell>
          <cell r="F753">
            <v>12505</v>
          </cell>
          <cell r="H753">
            <v>1</v>
          </cell>
          <cell r="I753">
            <v>0</v>
          </cell>
          <cell r="J753">
            <v>0</v>
          </cell>
          <cell r="K753">
            <v>138600</v>
          </cell>
          <cell r="L753">
            <v>138600</v>
          </cell>
          <cell r="M753">
            <v>0</v>
          </cell>
          <cell r="N753">
            <v>0</v>
          </cell>
          <cell r="O753" t="str">
            <v>Просроченная задолженность по долгосрочным ссудам (ИЖС)</v>
          </cell>
        </row>
        <row r="754">
          <cell r="A754">
            <v>9</v>
          </cell>
          <cell r="B754">
            <v>214</v>
          </cell>
          <cell r="C754">
            <v>7948</v>
          </cell>
          <cell r="D754">
            <v>780.01</v>
          </cell>
          <cell r="E754">
            <v>15</v>
          </cell>
          <cell r="F754">
            <v>12505</v>
          </cell>
          <cell r="H754">
            <v>1</v>
          </cell>
          <cell r="I754">
            <v>0</v>
          </cell>
          <cell r="J754">
            <v>0</v>
          </cell>
          <cell r="K754">
            <v>31405</v>
          </cell>
          <cell r="L754">
            <v>31405</v>
          </cell>
          <cell r="M754">
            <v>0</v>
          </cell>
          <cell r="N754">
            <v>0</v>
          </cell>
          <cell r="O754" t="str">
            <v>Просроченная задолженность по долгосрочным ссудам (ИЖС)</v>
          </cell>
        </row>
        <row r="755">
          <cell r="A755">
            <v>9</v>
          </cell>
          <cell r="B755">
            <v>214</v>
          </cell>
          <cell r="C755">
            <v>214</v>
          </cell>
          <cell r="D755">
            <v>816</v>
          </cell>
          <cell r="E755">
            <v>18</v>
          </cell>
          <cell r="F755">
            <v>10309</v>
          </cell>
          <cell r="H755">
            <v>1</v>
          </cell>
          <cell r="I755">
            <v>3854200</v>
          </cell>
          <cell r="J755">
            <v>0</v>
          </cell>
          <cell r="K755">
            <v>33670000</v>
          </cell>
          <cell r="L755">
            <v>37524200</v>
          </cell>
          <cell r="M755">
            <v>0</v>
          </cell>
          <cell r="N755">
            <v>0</v>
          </cell>
          <cell r="O755" t="str">
            <v>К получению с обязательного резервного счета в ЦБРУз</v>
          </cell>
        </row>
        <row r="756">
          <cell r="A756">
            <v>9</v>
          </cell>
          <cell r="B756">
            <v>214</v>
          </cell>
          <cell r="C756">
            <v>3563</v>
          </cell>
          <cell r="D756">
            <v>816</v>
          </cell>
          <cell r="E756">
            <v>18</v>
          </cell>
          <cell r="F756">
            <v>10309</v>
          </cell>
          <cell r="H756">
            <v>1</v>
          </cell>
          <cell r="I756">
            <v>6390840</v>
          </cell>
          <cell r="J756">
            <v>0</v>
          </cell>
          <cell r="K756">
            <v>7361720</v>
          </cell>
          <cell r="L756">
            <v>7832490</v>
          </cell>
          <cell r="M756">
            <v>5920070</v>
          </cell>
          <cell r="N756">
            <v>0</v>
          </cell>
          <cell r="O756" t="str">
            <v>К получению с обязательного резервного счета в ЦБРУз</v>
          </cell>
        </row>
        <row r="757">
          <cell r="A757">
            <v>9</v>
          </cell>
          <cell r="B757">
            <v>214</v>
          </cell>
          <cell r="C757">
            <v>5996</v>
          </cell>
          <cell r="D757">
            <v>816</v>
          </cell>
          <cell r="E757">
            <v>18</v>
          </cell>
          <cell r="F757">
            <v>10309</v>
          </cell>
          <cell r="H757">
            <v>1</v>
          </cell>
          <cell r="I757">
            <v>5638160</v>
          </cell>
          <cell r="J757">
            <v>0</v>
          </cell>
          <cell r="K757">
            <v>11141310</v>
          </cell>
          <cell r="L757">
            <v>8970800</v>
          </cell>
          <cell r="M757">
            <v>7808670</v>
          </cell>
          <cell r="N757">
            <v>0</v>
          </cell>
          <cell r="O757" t="str">
            <v>К получению с обязательного резервного счета в ЦБРУз</v>
          </cell>
        </row>
        <row r="758">
          <cell r="A758">
            <v>9</v>
          </cell>
          <cell r="B758">
            <v>214</v>
          </cell>
          <cell r="C758">
            <v>7783</v>
          </cell>
          <cell r="D758">
            <v>816</v>
          </cell>
          <cell r="E758">
            <v>18</v>
          </cell>
          <cell r="F758">
            <v>10309</v>
          </cell>
          <cell r="H758">
            <v>1</v>
          </cell>
          <cell r="I758">
            <v>3129650</v>
          </cell>
          <cell r="J758">
            <v>0</v>
          </cell>
          <cell r="K758">
            <v>4093120</v>
          </cell>
          <cell r="L758">
            <v>3248060</v>
          </cell>
          <cell r="M758">
            <v>3974710</v>
          </cell>
          <cell r="N758">
            <v>0</v>
          </cell>
          <cell r="O758" t="str">
            <v>К получению с обязательного резервного счета в ЦБРУз</v>
          </cell>
        </row>
        <row r="759">
          <cell r="A759">
            <v>9</v>
          </cell>
          <cell r="B759">
            <v>214</v>
          </cell>
          <cell r="C759">
            <v>7845</v>
          </cell>
          <cell r="D759">
            <v>816</v>
          </cell>
          <cell r="E759">
            <v>18</v>
          </cell>
          <cell r="F759">
            <v>10309</v>
          </cell>
          <cell r="H759">
            <v>1</v>
          </cell>
          <cell r="I759">
            <v>2994400</v>
          </cell>
          <cell r="J759">
            <v>0</v>
          </cell>
          <cell r="K759">
            <v>2306340</v>
          </cell>
          <cell r="L759">
            <v>2236790</v>
          </cell>
          <cell r="M759">
            <v>3063950</v>
          </cell>
          <cell r="N759">
            <v>0</v>
          </cell>
          <cell r="O759" t="str">
            <v>К получению с обязательного резервного счета в ЦБРУз</v>
          </cell>
        </row>
        <row r="760">
          <cell r="A760">
            <v>9</v>
          </cell>
          <cell r="B760">
            <v>214</v>
          </cell>
          <cell r="C760">
            <v>7948</v>
          </cell>
          <cell r="D760">
            <v>816</v>
          </cell>
          <cell r="E760">
            <v>18</v>
          </cell>
          <cell r="F760">
            <v>10309</v>
          </cell>
          <cell r="H760">
            <v>1</v>
          </cell>
          <cell r="I760">
            <v>2899460</v>
          </cell>
          <cell r="J760">
            <v>0</v>
          </cell>
          <cell r="K760">
            <v>5070120</v>
          </cell>
          <cell r="L760">
            <v>5015020</v>
          </cell>
          <cell r="M760">
            <v>2954560</v>
          </cell>
          <cell r="N760">
            <v>0</v>
          </cell>
          <cell r="O760" t="str">
            <v>К получению с обязательного резервного счета в ЦБРУз</v>
          </cell>
        </row>
        <row r="761">
          <cell r="A761">
            <v>9</v>
          </cell>
          <cell r="B761">
            <v>214</v>
          </cell>
          <cell r="C761">
            <v>8002</v>
          </cell>
          <cell r="D761">
            <v>816</v>
          </cell>
          <cell r="E761">
            <v>18</v>
          </cell>
          <cell r="F761">
            <v>10309</v>
          </cell>
          <cell r="H761">
            <v>1</v>
          </cell>
          <cell r="I761">
            <v>1805000</v>
          </cell>
          <cell r="J761">
            <v>0</v>
          </cell>
          <cell r="K761">
            <v>3156540</v>
          </cell>
          <cell r="L761">
            <v>2437200</v>
          </cell>
          <cell r="M761">
            <v>2524340</v>
          </cell>
          <cell r="N761">
            <v>0</v>
          </cell>
          <cell r="O761" t="str">
            <v>К получению с обязательного резервного счета в ЦБРУз</v>
          </cell>
        </row>
        <row r="762">
          <cell r="A762">
            <v>9</v>
          </cell>
          <cell r="B762">
            <v>214</v>
          </cell>
          <cell r="C762">
            <v>8104</v>
          </cell>
          <cell r="D762">
            <v>816</v>
          </cell>
          <cell r="E762">
            <v>18</v>
          </cell>
          <cell r="F762">
            <v>10309</v>
          </cell>
          <cell r="H762">
            <v>1</v>
          </cell>
          <cell r="I762">
            <v>1765460</v>
          </cell>
          <cell r="J762">
            <v>0</v>
          </cell>
          <cell r="K762">
            <v>4687480</v>
          </cell>
          <cell r="L762">
            <v>4344370</v>
          </cell>
          <cell r="M762">
            <v>2108570</v>
          </cell>
          <cell r="N762">
            <v>0</v>
          </cell>
          <cell r="O762" t="str">
            <v>К получению с обязательного резервного счета в ЦБРУз</v>
          </cell>
        </row>
        <row r="763">
          <cell r="A763">
            <v>9</v>
          </cell>
          <cell r="B763">
            <v>214</v>
          </cell>
          <cell r="C763">
            <v>8137</v>
          </cell>
          <cell r="D763">
            <v>816</v>
          </cell>
          <cell r="E763">
            <v>18</v>
          </cell>
          <cell r="F763">
            <v>10309</v>
          </cell>
          <cell r="H763">
            <v>1</v>
          </cell>
          <cell r="I763">
            <v>1935780</v>
          </cell>
          <cell r="J763">
            <v>0</v>
          </cell>
          <cell r="K763">
            <v>1918230</v>
          </cell>
          <cell r="L763">
            <v>1898410</v>
          </cell>
          <cell r="M763">
            <v>1955600</v>
          </cell>
          <cell r="N763">
            <v>0</v>
          </cell>
          <cell r="O763" t="str">
            <v>К получению с обязательного резервного счета в ЦБРУз</v>
          </cell>
        </row>
        <row r="764">
          <cell r="A764">
            <v>9</v>
          </cell>
          <cell r="B764">
            <v>214</v>
          </cell>
          <cell r="C764">
            <v>8298</v>
          </cell>
          <cell r="D764">
            <v>816</v>
          </cell>
          <cell r="E764">
            <v>18</v>
          </cell>
          <cell r="F764">
            <v>10309</v>
          </cell>
          <cell r="H764">
            <v>1</v>
          </cell>
          <cell r="I764">
            <v>1200280</v>
          </cell>
          <cell r="J764">
            <v>0</v>
          </cell>
          <cell r="K764">
            <v>4245800</v>
          </cell>
          <cell r="L764">
            <v>3224510</v>
          </cell>
          <cell r="M764">
            <v>2221570</v>
          </cell>
          <cell r="N764">
            <v>0</v>
          </cell>
          <cell r="O764" t="str">
            <v>К получению с обязательного резервного счета в ЦБРУз</v>
          </cell>
        </row>
        <row r="765">
          <cell r="A765">
            <v>9</v>
          </cell>
          <cell r="B765">
            <v>214</v>
          </cell>
          <cell r="C765">
            <v>8533</v>
          </cell>
          <cell r="D765">
            <v>816</v>
          </cell>
          <cell r="E765">
            <v>18</v>
          </cell>
          <cell r="F765">
            <v>10309</v>
          </cell>
          <cell r="H765">
            <v>1</v>
          </cell>
          <cell r="I765">
            <v>1285350</v>
          </cell>
          <cell r="J765">
            <v>0</v>
          </cell>
          <cell r="K765">
            <v>941720</v>
          </cell>
          <cell r="L765">
            <v>1301770</v>
          </cell>
          <cell r="M765">
            <v>925300</v>
          </cell>
          <cell r="N765">
            <v>0</v>
          </cell>
          <cell r="O765" t="str">
            <v>К получению с обязательного резервного счета в ЦБРУз</v>
          </cell>
        </row>
        <row r="766">
          <cell r="A766">
            <v>9</v>
          </cell>
          <cell r="B766">
            <v>214</v>
          </cell>
          <cell r="C766">
            <v>8659</v>
          </cell>
          <cell r="D766">
            <v>816</v>
          </cell>
          <cell r="E766">
            <v>18</v>
          </cell>
          <cell r="F766">
            <v>10309</v>
          </cell>
          <cell r="H766">
            <v>1</v>
          </cell>
          <cell r="I766">
            <v>659120</v>
          </cell>
          <cell r="J766">
            <v>0</v>
          </cell>
          <cell r="K766">
            <v>5933950</v>
          </cell>
          <cell r="L766">
            <v>5938310</v>
          </cell>
          <cell r="M766">
            <v>654760</v>
          </cell>
          <cell r="N766">
            <v>0</v>
          </cell>
          <cell r="O766" t="str">
            <v>К получению с обязательного резервного счета в ЦБРУз</v>
          </cell>
        </row>
        <row r="767">
          <cell r="A767">
            <v>9</v>
          </cell>
          <cell r="B767">
            <v>214</v>
          </cell>
          <cell r="C767">
            <v>214</v>
          </cell>
          <cell r="D767">
            <v>826</v>
          </cell>
          <cell r="E767">
            <v>18</v>
          </cell>
          <cell r="F767">
            <v>22202.05</v>
          </cell>
          <cell r="H767">
            <v>2</v>
          </cell>
          <cell r="I767">
            <v>0</v>
          </cell>
          <cell r="J767">
            <v>35320351.32</v>
          </cell>
          <cell r="K767">
            <v>54045525.990000002</v>
          </cell>
          <cell r="L767">
            <v>59545882.759999998</v>
          </cell>
          <cell r="M767">
            <v>0</v>
          </cell>
          <cell r="N767">
            <v>40820708.090000004</v>
          </cell>
          <cell r="O767" t="str">
            <v>Кредитные ресурсы полученные</v>
          </cell>
        </row>
        <row r="768">
          <cell r="A768">
            <v>9</v>
          </cell>
          <cell r="B768">
            <v>214</v>
          </cell>
          <cell r="C768">
            <v>5996</v>
          </cell>
          <cell r="D768">
            <v>826</v>
          </cell>
          <cell r="E768">
            <v>18</v>
          </cell>
          <cell r="F768">
            <v>22202.05</v>
          </cell>
          <cell r="H768">
            <v>2</v>
          </cell>
          <cell r="I768">
            <v>0</v>
          </cell>
          <cell r="J768">
            <v>0</v>
          </cell>
          <cell r="K768">
            <v>6155043.6699999999</v>
          </cell>
          <cell r="L768">
            <v>6155043.6699999999</v>
          </cell>
          <cell r="M768">
            <v>0</v>
          </cell>
          <cell r="N768">
            <v>0</v>
          </cell>
          <cell r="O768" t="str">
            <v>Кредитные ресурсы полученные</v>
          </cell>
        </row>
        <row r="769">
          <cell r="A769">
            <v>9</v>
          </cell>
          <cell r="B769">
            <v>214</v>
          </cell>
          <cell r="C769">
            <v>8002</v>
          </cell>
          <cell r="D769">
            <v>826</v>
          </cell>
          <cell r="E769">
            <v>18</v>
          </cell>
          <cell r="F769">
            <v>22202.05</v>
          </cell>
          <cell r="H769">
            <v>2</v>
          </cell>
          <cell r="I769">
            <v>0</v>
          </cell>
          <cell r="J769">
            <v>1278067.5900000001</v>
          </cell>
          <cell r="K769">
            <v>4728883.2000000002</v>
          </cell>
          <cell r="L769">
            <v>3576446.87</v>
          </cell>
          <cell r="M769">
            <v>0</v>
          </cell>
          <cell r="N769">
            <v>125631.26</v>
          </cell>
          <cell r="O769" t="str">
            <v>Кредитные ресурсы полученные</v>
          </cell>
        </row>
        <row r="770">
          <cell r="A770">
            <v>9</v>
          </cell>
          <cell r="B770">
            <v>214</v>
          </cell>
          <cell r="C770">
            <v>8298</v>
          </cell>
          <cell r="D770">
            <v>826</v>
          </cell>
          <cell r="E770">
            <v>18</v>
          </cell>
          <cell r="F770">
            <v>22202.05</v>
          </cell>
          <cell r="H770">
            <v>2</v>
          </cell>
          <cell r="I770">
            <v>0</v>
          </cell>
          <cell r="J770">
            <v>11733251.18</v>
          </cell>
          <cell r="K770">
            <v>6299400</v>
          </cell>
          <cell r="L770">
            <v>4466483.68</v>
          </cell>
          <cell r="M770">
            <v>0</v>
          </cell>
          <cell r="N770">
            <v>9900334.8599999994</v>
          </cell>
          <cell r="O770" t="str">
            <v>Кредитные ресурсы полученные</v>
          </cell>
        </row>
        <row r="771">
          <cell r="A771">
            <v>9</v>
          </cell>
          <cell r="B771">
            <v>214</v>
          </cell>
          <cell r="C771">
            <v>8533</v>
          </cell>
          <cell r="D771">
            <v>826</v>
          </cell>
          <cell r="E771">
            <v>18</v>
          </cell>
          <cell r="F771">
            <v>22202.05</v>
          </cell>
          <cell r="H771">
            <v>2</v>
          </cell>
          <cell r="I771">
            <v>0</v>
          </cell>
          <cell r="J771">
            <v>408497.98</v>
          </cell>
          <cell r="K771">
            <v>1196975.93</v>
          </cell>
          <cell r="L771">
            <v>956474.35</v>
          </cell>
          <cell r="M771">
            <v>0</v>
          </cell>
          <cell r="N771">
            <v>167996.4</v>
          </cell>
          <cell r="O771" t="str">
            <v>Кредитные ресурсы полученные</v>
          </cell>
        </row>
        <row r="772">
          <cell r="A772">
            <v>9</v>
          </cell>
          <cell r="B772">
            <v>214</v>
          </cell>
          <cell r="C772">
            <v>8659</v>
          </cell>
          <cell r="D772">
            <v>826</v>
          </cell>
          <cell r="E772">
            <v>18</v>
          </cell>
          <cell r="F772">
            <v>22202.05</v>
          </cell>
          <cell r="H772">
            <v>2</v>
          </cell>
          <cell r="I772">
            <v>0</v>
          </cell>
          <cell r="J772">
            <v>2702890.54</v>
          </cell>
          <cell r="K772">
            <v>7401752.5700000003</v>
          </cell>
          <cell r="L772">
            <v>6424508.25</v>
          </cell>
          <cell r="M772">
            <v>0</v>
          </cell>
          <cell r="N772">
            <v>1725646.22</v>
          </cell>
          <cell r="O772" t="str">
            <v>Кредитные ресурсы полученные</v>
          </cell>
        </row>
        <row r="773">
          <cell r="A773">
            <v>9</v>
          </cell>
          <cell r="B773">
            <v>214</v>
          </cell>
          <cell r="C773">
            <v>214</v>
          </cell>
          <cell r="D773">
            <v>826.02</v>
          </cell>
          <cell r="E773">
            <v>18</v>
          </cell>
          <cell r="F773">
            <v>22202.07</v>
          </cell>
          <cell r="H773">
            <v>2</v>
          </cell>
          <cell r="I773">
            <v>0</v>
          </cell>
          <cell r="J773">
            <v>304400</v>
          </cell>
          <cell r="K773">
            <v>0</v>
          </cell>
          <cell r="L773">
            <v>0</v>
          </cell>
          <cell r="M773">
            <v>0</v>
          </cell>
          <cell r="N773">
            <v>304400</v>
          </cell>
          <cell r="O773" t="str">
            <v>Полученные кредитные ресурсы по вкладу "Оила"</v>
          </cell>
        </row>
        <row r="774">
          <cell r="A774">
            <v>9</v>
          </cell>
          <cell r="B774">
            <v>214</v>
          </cell>
          <cell r="C774">
            <v>214</v>
          </cell>
          <cell r="D774">
            <v>827</v>
          </cell>
          <cell r="E774">
            <v>18</v>
          </cell>
          <cell r="F774">
            <v>16101.06</v>
          </cell>
          <cell r="H774">
            <v>1</v>
          </cell>
          <cell r="I774">
            <v>1132792.96</v>
          </cell>
          <cell r="J774">
            <v>0</v>
          </cell>
          <cell r="K774">
            <v>25712153.5</v>
          </cell>
          <cell r="L774">
            <v>14554700</v>
          </cell>
          <cell r="M774">
            <v>12290246.460000001</v>
          </cell>
          <cell r="N774">
            <v>0</v>
          </cell>
          <cell r="O774" t="str">
            <v>Кредитные ресурсы, переданные в головной офис</v>
          </cell>
        </row>
        <row r="775">
          <cell r="A775">
            <v>9</v>
          </cell>
          <cell r="B775">
            <v>214</v>
          </cell>
          <cell r="C775">
            <v>3563</v>
          </cell>
          <cell r="D775">
            <v>827</v>
          </cell>
          <cell r="E775">
            <v>18</v>
          </cell>
          <cell r="F775">
            <v>16101.06</v>
          </cell>
          <cell r="H775">
            <v>1</v>
          </cell>
          <cell r="I775">
            <v>16447960.01</v>
          </cell>
          <cell r="J775">
            <v>0</v>
          </cell>
          <cell r="K775">
            <v>11098007</v>
          </cell>
          <cell r="L775">
            <v>11251212.68</v>
          </cell>
          <cell r="M775">
            <v>16294754.33</v>
          </cell>
          <cell r="N775">
            <v>0</v>
          </cell>
          <cell r="O775" t="str">
            <v>Кредитные ресурсы, переданные в головной офис</v>
          </cell>
        </row>
        <row r="776">
          <cell r="A776">
            <v>9</v>
          </cell>
          <cell r="B776">
            <v>214</v>
          </cell>
          <cell r="C776">
            <v>5996</v>
          </cell>
          <cell r="D776">
            <v>827</v>
          </cell>
          <cell r="E776">
            <v>18</v>
          </cell>
          <cell r="F776">
            <v>16101.06</v>
          </cell>
          <cell r="H776">
            <v>1</v>
          </cell>
          <cell r="I776">
            <v>1767875.28</v>
          </cell>
          <cell r="J776">
            <v>0</v>
          </cell>
          <cell r="K776">
            <v>13025572.720000001</v>
          </cell>
          <cell r="L776">
            <v>14411246.67</v>
          </cell>
          <cell r="M776">
            <v>382201.33</v>
          </cell>
          <cell r="N776">
            <v>0</v>
          </cell>
          <cell r="O776" t="str">
            <v>Кредитные ресурсы, переданные в головной офис</v>
          </cell>
        </row>
        <row r="777">
          <cell r="A777">
            <v>9</v>
          </cell>
          <cell r="B777">
            <v>214</v>
          </cell>
          <cell r="C777">
            <v>7783</v>
          </cell>
          <cell r="D777">
            <v>827</v>
          </cell>
          <cell r="E777">
            <v>18</v>
          </cell>
          <cell r="F777">
            <v>16101.06</v>
          </cell>
          <cell r="H777">
            <v>1</v>
          </cell>
          <cell r="I777">
            <v>19569113.969999999</v>
          </cell>
          <cell r="J777">
            <v>0</v>
          </cell>
          <cell r="K777">
            <v>4937102.9000000004</v>
          </cell>
          <cell r="L777">
            <v>6267441.4699999997</v>
          </cell>
          <cell r="M777">
            <v>18238775.399999999</v>
          </cell>
          <cell r="N777">
            <v>0</v>
          </cell>
          <cell r="O777" t="str">
            <v>Кредитные ресурсы, переданные в головной офис</v>
          </cell>
        </row>
        <row r="778">
          <cell r="A778">
            <v>9</v>
          </cell>
          <cell r="B778">
            <v>214</v>
          </cell>
          <cell r="C778">
            <v>7845</v>
          </cell>
          <cell r="D778">
            <v>827</v>
          </cell>
          <cell r="E778">
            <v>18</v>
          </cell>
          <cell r="F778">
            <v>16101.06</v>
          </cell>
          <cell r="H778">
            <v>1</v>
          </cell>
          <cell r="I778">
            <v>3386389.16</v>
          </cell>
          <cell r="J778">
            <v>0</v>
          </cell>
          <cell r="K778">
            <v>3571878</v>
          </cell>
          <cell r="L778">
            <v>2940838.45</v>
          </cell>
          <cell r="M778">
            <v>4017428.71</v>
          </cell>
          <cell r="N778">
            <v>0</v>
          </cell>
          <cell r="O778" t="str">
            <v>Кредитные ресурсы, переданные в головной офис</v>
          </cell>
        </row>
        <row r="779">
          <cell r="A779">
            <v>9</v>
          </cell>
          <cell r="B779">
            <v>214</v>
          </cell>
          <cell r="C779">
            <v>7948</v>
          </cell>
          <cell r="D779">
            <v>827</v>
          </cell>
          <cell r="E779">
            <v>18</v>
          </cell>
          <cell r="F779">
            <v>16101.06</v>
          </cell>
          <cell r="H779">
            <v>1</v>
          </cell>
          <cell r="I779">
            <v>6543749.8300000001</v>
          </cell>
          <cell r="J779">
            <v>0</v>
          </cell>
          <cell r="K779">
            <v>8299529</v>
          </cell>
          <cell r="L779">
            <v>5556605.7400000002</v>
          </cell>
          <cell r="M779">
            <v>9286673.0899999999</v>
          </cell>
          <cell r="N779">
            <v>0</v>
          </cell>
          <cell r="O779" t="str">
            <v>Кредитные ресурсы, переданные в головной офис</v>
          </cell>
        </row>
        <row r="780">
          <cell r="A780">
            <v>9</v>
          </cell>
          <cell r="B780">
            <v>214</v>
          </cell>
          <cell r="C780">
            <v>8104</v>
          </cell>
          <cell r="D780">
            <v>827</v>
          </cell>
          <cell r="E780">
            <v>18</v>
          </cell>
          <cell r="F780">
            <v>16101.06</v>
          </cell>
          <cell r="H780">
            <v>1</v>
          </cell>
          <cell r="I780">
            <v>1109979.6200000001</v>
          </cell>
          <cell r="J780">
            <v>0</v>
          </cell>
          <cell r="K780">
            <v>6059839</v>
          </cell>
          <cell r="L780">
            <v>5180051.3899999997</v>
          </cell>
          <cell r="M780">
            <v>1989767.23</v>
          </cell>
          <cell r="N780">
            <v>0</v>
          </cell>
          <cell r="O780" t="str">
            <v>Кредитные ресурсы, переданные в головной офис</v>
          </cell>
        </row>
        <row r="781">
          <cell r="A781">
            <v>9</v>
          </cell>
          <cell r="B781">
            <v>214</v>
          </cell>
          <cell r="C781">
            <v>8137</v>
          </cell>
          <cell r="D781">
            <v>827</v>
          </cell>
          <cell r="E781">
            <v>18</v>
          </cell>
          <cell r="F781">
            <v>16101.06</v>
          </cell>
          <cell r="H781">
            <v>1</v>
          </cell>
          <cell r="I781">
            <v>2617990.7400000002</v>
          </cell>
          <cell r="J781">
            <v>0</v>
          </cell>
          <cell r="K781">
            <v>3063531</v>
          </cell>
          <cell r="L781">
            <v>3150805</v>
          </cell>
          <cell r="M781">
            <v>2530716.7400000002</v>
          </cell>
          <cell r="N781">
            <v>0</v>
          </cell>
          <cell r="O781" t="str">
            <v>Кредитные ресурсы, переданные в головной офис</v>
          </cell>
        </row>
        <row r="782">
          <cell r="A782">
            <v>9</v>
          </cell>
          <cell r="B782">
            <v>214</v>
          </cell>
          <cell r="C782">
            <v>8533</v>
          </cell>
          <cell r="D782">
            <v>827</v>
          </cell>
          <cell r="E782">
            <v>18</v>
          </cell>
          <cell r="F782">
            <v>16101.06</v>
          </cell>
          <cell r="H782">
            <v>1</v>
          </cell>
          <cell r="I782">
            <v>0</v>
          </cell>
          <cell r="J782">
            <v>0</v>
          </cell>
          <cell r="K782">
            <v>353739.02</v>
          </cell>
          <cell r="L782">
            <v>353739.02</v>
          </cell>
          <cell r="M782">
            <v>0</v>
          </cell>
          <cell r="N782">
            <v>0</v>
          </cell>
          <cell r="O782" t="str">
            <v>Кредитные ресурсы, переданные в головной офис</v>
          </cell>
        </row>
        <row r="783">
          <cell r="A783">
            <v>9</v>
          </cell>
          <cell r="B783">
            <v>214</v>
          </cell>
          <cell r="C783">
            <v>214</v>
          </cell>
          <cell r="D783">
            <v>827.02</v>
          </cell>
          <cell r="E783">
            <v>18</v>
          </cell>
          <cell r="F783">
            <v>16101.08</v>
          </cell>
          <cell r="H783">
            <v>1</v>
          </cell>
          <cell r="I783">
            <v>304400</v>
          </cell>
          <cell r="J783">
            <v>0</v>
          </cell>
          <cell r="K783">
            <v>0</v>
          </cell>
          <cell r="L783">
            <v>0</v>
          </cell>
          <cell r="M783">
            <v>304400</v>
          </cell>
          <cell r="N783">
            <v>0</v>
          </cell>
          <cell r="O783" t="str">
            <v>Переданные кредитные ресурсы по вкладу "Оила"</v>
          </cell>
        </row>
        <row r="784">
          <cell r="A784">
            <v>9</v>
          </cell>
          <cell r="B784">
            <v>214</v>
          </cell>
          <cell r="C784">
            <v>3563</v>
          </cell>
          <cell r="D784">
            <v>827.02</v>
          </cell>
          <cell r="E784">
            <v>18</v>
          </cell>
          <cell r="F784">
            <v>16101.08</v>
          </cell>
          <cell r="H784">
            <v>1</v>
          </cell>
          <cell r="I784">
            <v>50000</v>
          </cell>
          <cell r="J784">
            <v>0</v>
          </cell>
          <cell r="K784">
            <v>0</v>
          </cell>
          <cell r="L784">
            <v>0</v>
          </cell>
          <cell r="M784">
            <v>50000</v>
          </cell>
          <cell r="N784">
            <v>0</v>
          </cell>
          <cell r="O784" t="str">
            <v>Переданные кредитные ресурсы по вкладу "Оила"</v>
          </cell>
        </row>
        <row r="785">
          <cell r="A785">
            <v>9</v>
          </cell>
          <cell r="B785">
            <v>214</v>
          </cell>
          <cell r="C785">
            <v>5996</v>
          </cell>
          <cell r="D785">
            <v>827.02</v>
          </cell>
          <cell r="E785">
            <v>18</v>
          </cell>
          <cell r="F785">
            <v>16101.08</v>
          </cell>
          <cell r="H785">
            <v>1</v>
          </cell>
          <cell r="I785">
            <v>66000</v>
          </cell>
          <cell r="J785">
            <v>0</v>
          </cell>
          <cell r="K785">
            <v>0</v>
          </cell>
          <cell r="L785">
            <v>0</v>
          </cell>
          <cell r="M785">
            <v>66000</v>
          </cell>
          <cell r="N785">
            <v>0</v>
          </cell>
          <cell r="O785" t="str">
            <v>Переданные кредитные ресурсы по вкладу "Оила"</v>
          </cell>
        </row>
        <row r="786">
          <cell r="A786">
            <v>9</v>
          </cell>
          <cell r="B786">
            <v>214</v>
          </cell>
          <cell r="C786">
            <v>7783</v>
          </cell>
          <cell r="D786">
            <v>827.02</v>
          </cell>
          <cell r="E786">
            <v>18</v>
          </cell>
          <cell r="F786">
            <v>16101.08</v>
          </cell>
          <cell r="H786">
            <v>1</v>
          </cell>
          <cell r="I786">
            <v>86000</v>
          </cell>
          <cell r="J786">
            <v>0</v>
          </cell>
          <cell r="K786">
            <v>0</v>
          </cell>
          <cell r="L786">
            <v>0</v>
          </cell>
          <cell r="M786">
            <v>86000</v>
          </cell>
          <cell r="N786">
            <v>0</v>
          </cell>
          <cell r="O786" t="str">
            <v>Переданные кредитные ресурсы по вкладу "Оила"</v>
          </cell>
        </row>
        <row r="787">
          <cell r="A787">
            <v>9</v>
          </cell>
          <cell r="B787">
            <v>214</v>
          </cell>
          <cell r="C787">
            <v>8137</v>
          </cell>
          <cell r="D787">
            <v>827.02</v>
          </cell>
          <cell r="E787">
            <v>18</v>
          </cell>
          <cell r="F787">
            <v>16101.08</v>
          </cell>
          <cell r="H787">
            <v>1</v>
          </cell>
          <cell r="I787">
            <v>60000</v>
          </cell>
          <cell r="J787">
            <v>0</v>
          </cell>
          <cell r="K787">
            <v>0</v>
          </cell>
          <cell r="L787">
            <v>0</v>
          </cell>
          <cell r="M787">
            <v>60000</v>
          </cell>
          <cell r="N787">
            <v>0</v>
          </cell>
          <cell r="O787" t="str">
            <v>Переданные кредитные ресурсы по вкладу "Оила"</v>
          </cell>
        </row>
        <row r="788">
          <cell r="A788">
            <v>9</v>
          </cell>
          <cell r="B788">
            <v>214</v>
          </cell>
          <cell r="C788">
            <v>8298</v>
          </cell>
          <cell r="D788">
            <v>827.02</v>
          </cell>
          <cell r="E788">
            <v>18</v>
          </cell>
          <cell r="F788">
            <v>16101.08</v>
          </cell>
          <cell r="H788">
            <v>1</v>
          </cell>
          <cell r="I788">
            <v>25000</v>
          </cell>
          <cell r="J788">
            <v>0</v>
          </cell>
          <cell r="K788">
            <v>0</v>
          </cell>
          <cell r="L788">
            <v>0</v>
          </cell>
          <cell r="M788">
            <v>25000</v>
          </cell>
          <cell r="N788">
            <v>0</v>
          </cell>
          <cell r="O788" t="str">
            <v>Переданные кредитные ресурсы по вкладу "Оила"</v>
          </cell>
        </row>
        <row r="789">
          <cell r="A789">
            <v>9</v>
          </cell>
          <cell r="B789">
            <v>214</v>
          </cell>
          <cell r="C789">
            <v>8659</v>
          </cell>
          <cell r="D789">
            <v>827.02</v>
          </cell>
          <cell r="E789">
            <v>18</v>
          </cell>
          <cell r="F789">
            <v>16101.08</v>
          </cell>
          <cell r="H789">
            <v>1</v>
          </cell>
          <cell r="I789">
            <v>17400</v>
          </cell>
          <cell r="J789">
            <v>0</v>
          </cell>
          <cell r="K789">
            <v>0</v>
          </cell>
          <cell r="L789">
            <v>0</v>
          </cell>
          <cell r="M789">
            <v>17400</v>
          </cell>
          <cell r="N789">
            <v>0</v>
          </cell>
          <cell r="O789" t="str">
            <v>Переданные кредитные ресурсы по вкладу "Оила"</v>
          </cell>
        </row>
        <row r="790">
          <cell r="A790">
            <v>9</v>
          </cell>
          <cell r="B790">
            <v>214</v>
          </cell>
          <cell r="C790">
            <v>3563</v>
          </cell>
          <cell r="D790">
            <v>829</v>
          </cell>
          <cell r="E790">
            <v>19</v>
          </cell>
          <cell r="F790">
            <v>20296.060000000001</v>
          </cell>
          <cell r="H790">
            <v>2</v>
          </cell>
          <cell r="I790">
            <v>0</v>
          </cell>
          <cell r="J790">
            <v>30545.9</v>
          </cell>
          <cell r="K790">
            <v>498329.19</v>
          </cell>
          <cell r="L790">
            <v>522559.87</v>
          </cell>
          <cell r="M790">
            <v>0</v>
          </cell>
          <cell r="N790">
            <v>54776.58</v>
          </cell>
          <cell r="O790" t="str">
            <v>Personal nafaqalar bo`yicha NAFAQA JAMG`ARMASIning mablag`la</v>
          </cell>
        </row>
        <row r="791">
          <cell r="A791">
            <v>9</v>
          </cell>
          <cell r="B791">
            <v>214</v>
          </cell>
          <cell r="C791">
            <v>7948</v>
          </cell>
          <cell r="D791">
            <v>829</v>
          </cell>
          <cell r="E791">
            <v>19</v>
          </cell>
          <cell r="F791">
            <v>20296.060000000001</v>
          </cell>
          <cell r="H791">
            <v>2</v>
          </cell>
          <cell r="I791">
            <v>0</v>
          </cell>
          <cell r="J791">
            <v>0</v>
          </cell>
          <cell r="K791">
            <v>275432.90000000002</v>
          </cell>
          <cell r="L791">
            <v>275432.90000000002</v>
          </cell>
          <cell r="M791">
            <v>0</v>
          </cell>
          <cell r="N791">
            <v>0</v>
          </cell>
          <cell r="O791" t="str">
            <v>Personal nafaqalar bo`yicha NAFAQA JAMG`ARMASIning mablag`la</v>
          </cell>
        </row>
        <row r="792">
          <cell r="A792">
            <v>9</v>
          </cell>
          <cell r="B792">
            <v>214</v>
          </cell>
          <cell r="C792">
            <v>3563</v>
          </cell>
          <cell r="D792">
            <v>893.01</v>
          </cell>
          <cell r="E792">
            <v>20</v>
          </cell>
          <cell r="F792">
            <v>22202.01</v>
          </cell>
          <cell r="H792">
            <v>2</v>
          </cell>
          <cell r="I792">
            <v>0</v>
          </cell>
          <cell r="J792">
            <v>3623443.03</v>
          </cell>
          <cell r="K792">
            <v>320103927.24000001</v>
          </cell>
          <cell r="L792">
            <v>316480484.20999998</v>
          </cell>
          <cell r="M792">
            <v>0</v>
          </cell>
          <cell r="N792">
            <v>0</v>
          </cell>
          <cell r="O792" t="str">
            <v>Поступления для зачисления во вклады</v>
          </cell>
        </row>
        <row r="793">
          <cell r="A793">
            <v>9</v>
          </cell>
          <cell r="B793">
            <v>214</v>
          </cell>
          <cell r="C793">
            <v>5996</v>
          </cell>
          <cell r="D793">
            <v>893.01</v>
          </cell>
          <cell r="E793">
            <v>20</v>
          </cell>
          <cell r="F793">
            <v>22202.01</v>
          </cell>
          <cell r="H793">
            <v>2</v>
          </cell>
          <cell r="I793">
            <v>0</v>
          </cell>
          <cell r="J793">
            <v>0</v>
          </cell>
          <cell r="K793">
            <v>205951450.99000001</v>
          </cell>
          <cell r="L793">
            <v>206052264.05000001</v>
          </cell>
          <cell r="M793">
            <v>0</v>
          </cell>
          <cell r="N793">
            <v>100813.06</v>
          </cell>
          <cell r="O793" t="str">
            <v>Поступления для зачисления во вклады</v>
          </cell>
        </row>
        <row r="794">
          <cell r="A794">
            <v>9</v>
          </cell>
          <cell r="B794">
            <v>214</v>
          </cell>
          <cell r="C794">
            <v>7783</v>
          </cell>
          <cell r="D794">
            <v>893.01</v>
          </cell>
          <cell r="E794">
            <v>20</v>
          </cell>
          <cell r="F794">
            <v>22202.01</v>
          </cell>
          <cell r="H794">
            <v>2</v>
          </cell>
          <cell r="I794">
            <v>0</v>
          </cell>
          <cell r="J794">
            <v>5136.8</v>
          </cell>
          <cell r="K794">
            <v>94735732.609999999</v>
          </cell>
          <cell r="L794">
            <v>94884392.590000004</v>
          </cell>
          <cell r="M794">
            <v>0</v>
          </cell>
          <cell r="N794">
            <v>153796.78</v>
          </cell>
          <cell r="O794" t="str">
            <v>Поступления для зачисления во вклады</v>
          </cell>
        </row>
        <row r="795">
          <cell r="A795">
            <v>9</v>
          </cell>
          <cell r="B795">
            <v>214</v>
          </cell>
          <cell r="C795">
            <v>7845</v>
          </cell>
          <cell r="D795">
            <v>893.01</v>
          </cell>
          <cell r="E795">
            <v>20</v>
          </cell>
          <cell r="F795">
            <v>22202.01</v>
          </cell>
          <cell r="H795">
            <v>2</v>
          </cell>
          <cell r="I795">
            <v>0</v>
          </cell>
          <cell r="J795">
            <v>0</v>
          </cell>
          <cell r="K795">
            <v>101979747.58</v>
          </cell>
          <cell r="L795">
            <v>101979747.58</v>
          </cell>
          <cell r="M795">
            <v>0</v>
          </cell>
          <cell r="N795">
            <v>0</v>
          </cell>
          <cell r="O795" t="str">
            <v>Поступления для зачисления во вклады</v>
          </cell>
        </row>
        <row r="796">
          <cell r="A796">
            <v>9</v>
          </cell>
          <cell r="B796">
            <v>214</v>
          </cell>
          <cell r="C796">
            <v>7948</v>
          </cell>
          <cell r="D796">
            <v>893.01</v>
          </cell>
          <cell r="E796">
            <v>20</v>
          </cell>
          <cell r="F796">
            <v>22202.01</v>
          </cell>
          <cell r="H796">
            <v>2</v>
          </cell>
          <cell r="I796">
            <v>0</v>
          </cell>
          <cell r="J796">
            <v>0</v>
          </cell>
          <cell r="K796">
            <v>4812402.2</v>
          </cell>
          <cell r="L796">
            <v>4812402.2</v>
          </cell>
          <cell r="M796">
            <v>0</v>
          </cell>
          <cell r="N796">
            <v>0</v>
          </cell>
          <cell r="O796" t="str">
            <v>Поступления для зачисления во вклады</v>
          </cell>
        </row>
        <row r="797">
          <cell r="A797">
            <v>9</v>
          </cell>
          <cell r="B797">
            <v>214</v>
          </cell>
          <cell r="C797">
            <v>8002</v>
          </cell>
          <cell r="D797">
            <v>893.01</v>
          </cell>
          <cell r="E797">
            <v>20</v>
          </cell>
          <cell r="F797">
            <v>22202.01</v>
          </cell>
          <cell r="H797">
            <v>2</v>
          </cell>
          <cell r="I797">
            <v>0</v>
          </cell>
          <cell r="J797">
            <v>60179.22</v>
          </cell>
          <cell r="K797">
            <v>78850756.900000006</v>
          </cell>
          <cell r="L797">
            <v>78790577.680000007</v>
          </cell>
          <cell r="M797">
            <v>0</v>
          </cell>
          <cell r="N797">
            <v>0</v>
          </cell>
          <cell r="O797" t="str">
            <v>Поступления для зачисления во вклады</v>
          </cell>
        </row>
        <row r="798">
          <cell r="A798">
            <v>9</v>
          </cell>
          <cell r="B798">
            <v>214</v>
          </cell>
          <cell r="C798">
            <v>8104</v>
          </cell>
          <cell r="D798">
            <v>893.01</v>
          </cell>
          <cell r="E798">
            <v>20</v>
          </cell>
          <cell r="F798">
            <v>22202.01</v>
          </cell>
          <cell r="H798">
            <v>2</v>
          </cell>
          <cell r="I798">
            <v>0</v>
          </cell>
          <cell r="J798">
            <v>0</v>
          </cell>
          <cell r="K798">
            <v>390673.11</v>
          </cell>
          <cell r="L798">
            <v>390673.11</v>
          </cell>
          <cell r="M798">
            <v>0</v>
          </cell>
          <cell r="N798">
            <v>0</v>
          </cell>
          <cell r="O798" t="str">
            <v>Поступления для зачисления во вклады</v>
          </cell>
        </row>
        <row r="799">
          <cell r="A799">
            <v>9</v>
          </cell>
          <cell r="B799">
            <v>214</v>
          </cell>
          <cell r="C799">
            <v>8298</v>
          </cell>
          <cell r="D799">
            <v>893.01</v>
          </cell>
          <cell r="E799">
            <v>20</v>
          </cell>
          <cell r="F799">
            <v>22202.01</v>
          </cell>
          <cell r="H799">
            <v>2</v>
          </cell>
          <cell r="I799">
            <v>0</v>
          </cell>
          <cell r="J799">
            <v>0</v>
          </cell>
          <cell r="K799">
            <v>3410895.11</v>
          </cell>
          <cell r="L799">
            <v>3410895.11</v>
          </cell>
          <cell r="M799">
            <v>0</v>
          </cell>
          <cell r="N799">
            <v>0</v>
          </cell>
          <cell r="O799" t="str">
            <v>Поступления для зачисления во вклады</v>
          </cell>
        </row>
        <row r="800">
          <cell r="A800">
            <v>9</v>
          </cell>
          <cell r="B800">
            <v>214</v>
          </cell>
          <cell r="C800">
            <v>8659</v>
          </cell>
          <cell r="D800">
            <v>893.01</v>
          </cell>
          <cell r="E800">
            <v>20</v>
          </cell>
          <cell r="F800">
            <v>22202.01</v>
          </cell>
          <cell r="H800">
            <v>2</v>
          </cell>
          <cell r="I800">
            <v>0</v>
          </cell>
          <cell r="J800">
            <v>0</v>
          </cell>
          <cell r="K800">
            <v>7823133.6100000003</v>
          </cell>
          <cell r="L800">
            <v>7823133.6100000003</v>
          </cell>
          <cell r="M800">
            <v>0</v>
          </cell>
          <cell r="N800">
            <v>0</v>
          </cell>
          <cell r="O800" t="str">
            <v>Поступления для зачисления во вклады</v>
          </cell>
        </row>
        <row r="801">
          <cell r="A801">
            <v>9</v>
          </cell>
          <cell r="B801">
            <v>214</v>
          </cell>
          <cell r="C801">
            <v>7783</v>
          </cell>
          <cell r="D801">
            <v>893.1</v>
          </cell>
          <cell r="E801">
            <v>20</v>
          </cell>
          <cell r="F801">
            <v>16101.01</v>
          </cell>
          <cell r="H801">
            <v>1</v>
          </cell>
          <cell r="I801">
            <v>0</v>
          </cell>
          <cell r="J801">
            <v>0</v>
          </cell>
          <cell r="K801">
            <v>17000</v>
          </cell>
          <cell r="L801">
            <v>17000</v>
          </cell>
          <cell r="M801">
            <v>0</v>
          </cell>
          <cell r="N801">
            <v>0</v>
          </cell>
          <cell r="O801" t="str">
            <v>Выдача по вкладам за подотчетные кассы по ф.59</v>
          </cell>
        </row>
        <row r="802">
          <cell r="A802">
            <v>9</v>
          </cell>
          <cell r="B802">
            <v>214</v>
          </cell>
          <cell r="C802">
            <v>7948</v>
          </cell>
          <cell r="D802">
            <v>893.1</v>
          </cell>
          <cell r="E802">
            <v>20</v>
          </cell>
          <cell r="F802">
            <v>16101.01</v>
          </cell>
          <cell r="H802">
            <v>1</v>
          </cell>
          <cell r="I802">
            <v>0</v>
          </cell>
          <cell r="J802">
            <v>0</v>
          </cell>
          <cell r="K802">
            <v>1250135</v>
          </cell>
          <cell r="L802">
            <v>1250135</v>
          </cell>
          <cell r="M802">
            <v>0</v>
          </cell>
          <cell r="N802">
            <v>0</v>
          </cell>
          <cell r="O802" t="str">
            <v>Выдача по вкладам за подотчетные кассы по ф.59</v>
          </cell>
        </row>
        <row r="803">
          <cell r="A803">
            <v>9</v>
          </cell>
          <cell r="B803">
            <v>214</v>
          </cell>
          <cell r="C803">
            <v>8137</v>
          </cell>
          <cell r="D803">
            <v>893.1</v>
          </cell>
          <cell r="E803">
            <v>20</v>
          </cell>
          <cell r="F803">
            <v>16101.01</v>
          </cell>
          <cell r="H803">
            <v>1</v>
          </cell>
          <cell r="I803">
            <v>0</v>
          </cell>
          <cell r="J803">
            <v>0</v>
          </cell>
          <cell r="K803">
            <v>2693466.27</v>
          </cell>
          <cell r="L803">
            <v>2693466.27</v>
          </cell>
          <cell r="M803">
            <v>0</v>
          </cell>
          <cell r="N803">
            <v>0</v>
          </cell>
          <cell r="O803" t="str">
            <v>Выдача по вкладам за подотчетные кассы по ф.59</v>
          </cell>
        </row>
        <row r="804">
          <cell r="A804">
            <v>9</v>
          </cell>
          <cell r="B804">
            <v>214</v>
          </cell>
          <cell r="C804">
            <v>7783</v>
          </cell>
          <cell r="D804">
            <v>893.11</v>
          </cell>
          <cell r="E804">
            <v>20</v>
          </cell>
          <cell r="F804">
            <v>22202.02</v>
          </cell>
          <cell r="H804">
            <v>2</v>
          </cell>
          <cell r="I804">
            <v>0</v>
          </cell>
          <cell r="J804">
            <v>0</v>
          </cell>
          <cell r="K804">
            <v>2731151.53</v>
          </cell>
          <cell r="L804">
            <v>2912766.53</v>
          </cell>
          <cell r="M804">
            <v>0</v>
          </cell>
          <cell r="N804">
            <v>181615</v>
          </cell>
          <cell r="O804" t="str">
            <v>Списано со вклада (перевод по ф.143)</v>
          </cell>
        </row>
        <row r="805">
          <cell r="A805">
            <v>9</v>
          </cell>
          <cell r="B805">
            <v>214</v>
          </cell>
          <cell r="C805">
            <v>7948</v>
          </cell>
          <cell r="D805">
            <v>893.11</v>
          </cell>
          <cell r="E805">
            <v>20</v>
          </cell>
          <cell r="F805">
            <v>22202.02</v>
          </cell>
          <cell r="H805">
            <v>2</v>
          </cell>
          <cell r="I805">
            <v>0</v>
          </cell>
          <cell r="J805">
            <v>0</v>
          </cell>
          <cell r="K805">
            <v>643601</v>
          </cell>
          <cell r="L805">
            <v>643601</v>
          </cell>
          <cell r="M805">
            <v>0</v>
          </cell>
          <cell r="N805">
            <v>0</v>
          </cell>
          <cell r="O805" t="str">
            <v>Списано со вклада (перевод по ф.143)</v>
          </cell>
        </row>
        <row r="806">
          <cell r="A806">
            <v>9</v>
          </cell>
          <cell r="B806">
            <v>214</v>
          </cell>
          <cell r="C806">
            <v>3563</v>
          </cell>
          <cell r="D806">
            <v>893.12</v>
          </cell>
          <cell r="E806">
            <v>20</v>
          </cell>
          <cell r="F806">
            <v>22202.03</v>
          </cell>
          <cell r="H806">
            <v>2</v>
          </cell>
          <cell r="I806">
            <v>0</v>
          </cell>
          <cell r="J806">
            <v>0</v>
          </cell>
          <cell r="K806">
            <v>355452145.68000001</v>
          </cell>
          <cell r="L806">
            <v>358906581.17000002</v>
          </cell>
          <cell r="M806">
            <v>0</v>
          </cell>
          <cell r="N806">
            <v>3454435.49</v>
          </cell>
          <cell r="O806" t="str">
            <v>Списано со вклада (поручение вкладчика по ф.187)</v>
          </cell>
        </row>
        <row r="807">
          <cell r="A807">
            <v>9</v>
          </cell>
          <cell r="B807">
            <v>214</v>
          </cell>
          <cell r="C807">
            <v>7783</v>
          </cell>
          <cell r="D807">
            <v>893.12</v>
          </cell>
          <cell r="E807">
            <v>20</v>
          </cell>
          <cell r="F807">
            <v>22202.03</v>
          </cell>
          <cell r="H807">
            <v>2</v>
          </cell>
          <cell r="I807">
            <v>0</v>
          </cell>
          <cell r="J807">
            <v>0</v>
          </cell>
          <cell r="K807">
            <v>6601185.5599999996</v>
          </cell>
          <cell r="L807">
            <v>6601185.5599999996</v>
          </cell>
          <cell r="M807">
            <v>0</v>
          </cell>
          <cell r="N807">
            <v>0</v>
          </cell>
          <cell r="O807" t="str">
            <v>Списано со вклада (поручение вкладчика по ф.187)</v>
          </cell>
        </row>
        <row r="808">
          <cell r="A808">
            <v>9</v>
          </cell>
          <cell r="B808">
            <v>214</v>
          </cell>
          <cell r="C808">
            <v>7948</v>
          </cell>
          <cell r="D808">
            <v>893.12</v>
          </cell>
          <cell r="E808">
            <v>20</v>
          </cell>
          <cell r="F808">
            <v>22202.03</v>
          </cell>
          <cell r="H808">
            <v>2</v>
          </cell>
          <cell r="I808">
            <v>0</v>
          </cell>
          <cell r="J808">
            <v>0</v>
          </cell>
          <cell r="K808">
            <v>1038675.54</v>
          </cell>
          <cell r="L808">
            <v>1038675.54</v>
          </cell>
          <cell r="M808">
            <v>0</v>
          </cell>
          <cell r="N808">
            <v>0</v>
          </cell>
          <cell r="O808" t="str">
            <v>Списано со вклада (поручение вкладчика по ф.187)</v>
          </cell>
        </row>
        <row r="809">
          <cell r="A809">
            <v>9</v>
          </cell>
          <cell r="B809">
            <v>214</v>
          </cell>
          <cell r="C809">
            <v>214</v>
          </cell>
          <cell r="D809">
            <v>893.13</v>
          </cell>
          <cell r="E809">
            <v>0</v>
          </cell>
          <cell r="F809">
            <v>16101.02</v>
          </cell>
          <cell r="H809">
            <v>0</v>
          </cell>
          <cell r="I809">
            <v>0</v>
          </cell>
          <cell r="J809">
            <v>0</v>
          </cell>
          <cell r="K809">
            <v>1003994.95</v>
          </cell>
          <cell r="L809">
            <v>0</v>
          </cell>
          <cell r="M809">
            <v>1003994.95</v>
          </cell>
          <cell r="N809">
            <v>0</v>
          </cell>
          <cell r="O809" t="str">
            <v>Расчеты по ценным бумагам и ДВЛ</v>
          </cell>
        </row>
        <row r="810">
          <cell r="A810">
            <v>9</v>
          </cell>
          <cell r="B810">
            <v>214</v>
          </cell>
          <cell r="C810">
            <v>8659</v>
          </cell>
          <cell r="D810">
            <v>893.13</v>
          </cell>
          <cell r="E810">
            <v>0</v>
          </cell>
          <cell r="F810">
            <v>16101.02</v>
          </cell>
          <cell r="H810">
            <v>0</v>
          </cell>
          <cell r="I810">
            <v>0</v>
          </cell>
          <cell r="J810">
            <v>0</v>
          </cell>
          <cell r="K810">
            <v>2850</v>
          </cell>
          <cell r="L810">
            <v>0</v>
          </cell>
          <cell r="M810">
            <v>2850</v>
          </cell>
          <cell r="N810">
            <v>0</v>
          </cell>
          <cell r="O810" t="str">
            <v>Расчеты по ценным бумагам и ДВЛ</v>
          </cell>
        </row>
        <row r="811">
          <cell r="A811">
            <v>9</v>
          </cell>
          <cell r="B811">
            <v>214</v>
          </cell>
          <cell r="C811">
            <v>214</v>
          </cell>
          <cell r="D811">
            <v>893.14</v>
          </cell>
          <cell r="E811">
            <v>0</v>
          </cell>
          <cell r="F811">
            <v>16101.03</v>
          </cell>
          <cell r="H811">
            <v>0</v>
          </cell>
          <cell r="I811">
            <v>0</v>
          </cell>
          <cell r="J811">
            <v>0</v>
          </cell>
          <cell r="K811">
            <v>2300.61</v>
          </cell>
          <cell r="L811">
            <v>0</v>
          </cell>
          <cell r="M811">
            <v>2300.61</v>
          </cell>
          <cell r="N811">
            <v>0</v>
          </cell>
          <cell r="O811" t="str">
            <v>Расчеты по товарно/материальным ценностям</v>
          </cell>
        </row>
        <row r="812">
          <cell r="A812">
            <v>9</v>
          </cell>
          <cell r="B812">
            <v>214</v>
          </cell>
          <cell r="C812">
            <v>8659</v>
          </cell>
          <cell r="D812">
            <v>893.14</v>
          </cell>
          <cell r="E812">
            <v>0</v>
          </cell>
          <cell r="F812">
            <v>16101.03</v>
          </cell>
          <cell r="H812">
            <v>0</v>
          </cell>
          <cell r="I812">
            <v>0</v>
          </cell>
          <cell r="J812">
            <v>0</v>
          </cell>
          <cell r="K812">
            <v>343134.94</v>
          </cell>
          <cell r="L812">
            <v>0</v>
          </cell>
          <cell r="M812">
            <v>343134.94</v>
          </cell>
          <cell r="N812">
            <v>0</v>
          </cell>
          <cell r="O812" t="str">
            <v>Расчеты по товарно/материальным ценностям</v>
          </cell>
        </row>
        <row r="813">
          <cell r="A813">
            <v>9</v>
          </cell>
          <cell r="B813">
            <v>214</v>
          </cell>
          <cell r="C813">
            <v>214</v>
          </cell>
          <cell r="D813">
            <v>893.16</v>
          </cell>
          <cell r="E813">
            <v>0</v>
          </cell>
          <cell r="F813">
            <v>29202.080000000002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328443.71999999997</v>
          </cell>
          <cell r="M813">
            <v>0</v>
          </cell>
          <cell r="N813">
            <v>328443.71999999997</v>
          </cell>
          <cell r="O813" t="str">
            <v>К оплате в глав офис расчеты по ценным бумагам и ДВЛ</v>
          </cell>
        </row>
        <row r="814">
          <cell r="A814">
            <v>9</v>
          </cell>
          <cell r="B814">
            <v>214</v>
          </cell>
          <cell r="C814">
            <v>8298</v>
          </cell>
          <cell r="D814">
            <v>902.01</v>
          </cell>
          <cell r="E814">
            <v>21</v>
          </cell>
          <cell r="F814">
            <v>17305</v>
          </cell>
          <cell r="H814">
            <v>1</v>
          </cell>
          <cell r="I814">
            <v>0</v>
          </cell>
          <cell r="J814">
            <v>0</v>
          </cell>
          <cell r="K814">
            <v>14000</v>
          </cell>
          <cell r="L814">
            <v>14000</v>
          </cell>
          <cell r="M814">
            <v>0</v>
          </cell>
          <cell r="N814">
            <v>0</v>
          </cell>
          <cell r="O814" t="str">
            <v>Суммы до выяснения (Дебет)</v>
          </cell>
        </row>
        <row r="815">
          <cell r="A815">
            <v>9</v>
          </cell>
          <cell r="B815">
            <v>214</v>
          </cell>
          <cell r="C815">
            <v>8533</v>
          </cell>
          <cell r="D815">
            <v>902.01</v>
          </cell>
          <cell r="E815">
            <v>21</v>
          </cell>
          <cell r="F815">
            <v>17305</v>
          </cell>
          <cell r="H815">
            <v>1</v>
          </cell>
          <cell r="I815">
            <v>0</v>
          </cell>
          <cell r="J815">
            <v>0</v>
          </cell>
          <cell r="K815">
            <v>135386.42000000001</v>
          </cell>
          <cell r="L815">
            <v>135386.42000000001</v>
          </cell>
          <cell r="M815">
            <v>0</v>
          </cell>
          <cell r="N815">
            <v>0</v>
          </cell>
          <cell r="O815" t="str">
            <v>Суммы до выяснения (Дебет)</v>
          </cell>
        </row>
        <row r="816">
          <cell r="A816">
            <v>9</v>
          </cell>
          <cell r="B816">
            <v>214</v>
          </cell>
          <cell r="C816">
            <v>3563</v>
          </cell>
          <cell r="D816">
            <v>902.02</v>
          </cell>
          <cell r="E816">
            <v>21</v>
          </cell>
          <cell r="F816">
            <v>23206</v>
          </cell>
          <cell r="H816">
            <v>2</v>
          </cell>
          <cell r="I816">
            <v>0</v>
          </cell>
          <cell r="J816">
            <v>0</v>
          </cell>
          <cell r="K816">
            <v>224372.71</v>
          </cell>
          <cell r="L816">
            <v>224372.71</v>
          </cell>
          <cell r="M816">
            <v>0</v>
          </cell>
          <cell r="N816">
            <v>0</v>
          </cell>
          <cell r="O816" t="str">
            <v>Суммы до выяснения (кредит)</v>
          </cell>
        </row>
        <row r="817">
          <cell r="A817">
            <v>9</v>
          </cell>
          <cell r="B817">
            <v>214</v>
          </cell>
          <cell r="C817">
            <v>7783</v>
          </cell>
          <cell r="D817">
            <v>902.02</v>
          </cell>
          <cell r="E817">
            <v>21</v>
          </cell>
          <cell r="F817">
            <v>23206</v>
          </cell>
          <cell r="H817">
            <v>2</v>
          </cell>
          <cell r="I817">
            <v>0</v>
          </cell>
          <cell r="J817">
            <v>9968.09</v>
          </cell>
          <cell r="K817">
            <v>331443.17</v>
          </cell>
          <cell r="L817">
            <v>321475.08</v>
          </cell>
          <cell r="M817">
            <v>0</v>
          </cell>
          <cell r="N817">
            <v>0</v>
          </cell>
          <cell r="O817" t="str">
            <v>Суммы до выяснения (кредит)</v>
          </cell>
        </row>
        <row r="818">
          <cell r="A818">
            <v>9</v>
          </cell>
          <cell r="B818">
            <v>214</v>
          </cell>
          <cell r="C818">
            <v>7845</v>
          </cell>
          <cell r="D818">
            <v>902.02</v>
          </cell>
          <cell r="E818">
            <v>21</v>
          </cell>
          <cell r="F818">
            <v>23206</v>
          </cell>
          <cell r="H818">
            <v>2</v>
          </cell>
          <cell r="I818">
            <v>0</v>
          </cell>
          <cell r="J818">
            <v>0</v>
          </cell>
          <cell r="K818">
            <v>135000</v>
          </cell>
          <cell r="L818">
            <v>135000</v>
          </cell>
          <cell r="M818">
            <v>0</v>
          </cell>
          <cell r="N818">
            <v>0</v>
          </cell>
          <cell r="O818" t="str">
            <v>Суммы до выяснения (кредит)</v>
          </cell>
        </row>
        <row r="819">
          <cell r="A819">
            <v>9</v>
          </cell>
          <cell r="B819">
            <v>214</v>
          </cell>
          <cell r="C819">
            <v>8137</v>
          </cell>
          <cell r="D819">
            <v>902.02</v>
          </cell>
          <cell r="E819">
            <v>21</v>
          </cell>
          <cell r="F819">
            <v>23206</v>
          </cell>
          <cell r="H819">
            <v>2</v>
          </cell>
          <cell r="I819">
            <v>0</v>
          </cell>
          <cell r="J819">
            <v>0</v>
          </cell>
          <cell r="K819">
            <v>13745</v>
          </cell>
          <cell r="L819">
            <v>13745</v>
          </cell>
          <cell r="M819">
            <v>0</v>
          </cell>
          <cell r="N819">
            <v>0</v>
          </cell>
          <cell r="O819" t="str">
            <v>Суммы до выяснения (кредит)</v>
          </cell>
        </row>
        <row r="820">
          <cell r="A820">
            <v>9</v>
          </cell>
          <cell r="B820">
            <v>214</v>
          </cell>
          <cell r="C820">
            <v>8533</v>
          </cell>
          <cell r="D820">
            <v>902.02</v>
          </cell>
          <cell r="E820">
            <v>21</v>
          </cell>
          <cell r="F820">
            <v>23206</v>
          </cell>
          <cell r="H820">
            <v>2</v>
          </cell>
          <cell r="I820">
            <v>0</v>
          </cell>
          <cell r="J820">
            <v>0</v>
          </cell>
          <cell r="K820">
            <v>15839</v>
          </cell>
          <cell r="L820">
            <v>15839</v>
          </cell>
          <cell r="M820">
            <v>0</v>
          </cell>
          <cell r="N820">
            <v>0</v>
          </cell>
          <cell r="O820" t="str">
            <v>Суммы до выяснения (кредит)</v>
          </cell>
        </row>
        <row r="821">
          <cell r="A821">
            <v>9</v>
          </cell>
          <cell r="B821">
            <v>214</v>
          </cell>
          <cell r="C821">
            <v>8659</v>
          </cell>
          <cell r="D821">
            <v>902.02</v>
          </cell>
          <cell r="E821">
            <v>21</v>
          </cell>
          <cell r="F821">
            <v>23206</v>
          </cell>
          <cell r="H821">
            <v>2</v>
          </cell>
          <cell r="I821">
            <v>0</v>
          </cell>
          <cell r="J821">
            <v>0</v>
          </cell>
          <cell r="K821">
            <v>714509</v>
          </cell>
          <cell r="L821">
            <v>714509</v>
          </cell>
          <cell r="M821">
            <v>0</v>
          </cell>
          <cell r="N821">
            <v>0</v>
          </cell>
          <cell r="O821" t="str">
            <v>Суммы до выяснения (кредит)</v>
          </cell>
        </row>
        <row r="822">
          <cell r="A822">
            <v>9</v>
          </cell>
          <cell r="B822">
            <v>214</v>
          </cell>
          <cell r="C822">
            <v>7845</v>
          </cell>
          <cell r="D822">
            <v>904.01</v>
          </cell>
          <cell r="E822">
            <v>21</v>
          </cell>
          <cell r="F822">
            <v>19905</v>
          </cell>
          <cell r="H822">
            <v>1</v>
          </cell>
          <cell r="I822">
            <v>127261</v>
          </cell>
          <cell r="J822">
            <v>0</v>
          </cell>
          <cell r="K822">
            <v>0</v>
          </cell>
          <cell r="L822">
            <v>127261</v>
          </cell>
          <cell r="M822">
            <v>0</v>
          </cell>
          <cell r="N822">
            <v>0</v>
          </cell>
          <cell r="O822" t="str">
            <v>Возвращенные чеки и др.кассовые документы</v>
          </cell>
        </row>
        <row r="823">
          <cell r="A823">
            <v>9</v>
          </cell>
          <cell r="B823">
            <v>214</v>
          </cell>
          <cell r="C823">
            <v>7948</v>
          </cell>
          <cell r="D823">
            <v>904.01</v>
          </cell>
          <cell r="E823">
            <v>21</v>
          </cell>
          <cell r="F823">
            <v>19905</v>
          </cell>
          <cell r="H823">
            <v>1</v>
          </cell>
          <cell r="I823">
            <v>1055692.32</v>
          </cell>
          <cell r="J823">
            <v>0</v>
          </cell>
          <cell r="K823">
            <v>2530</v>
          </cell>
          <cell r="L823">
            <v>768882.8</v>
          </cell>
          <cell r="M823">
            <v>289339.52000000002</v>
          </cell>
          <cell r="N823">
            <v>0</v>
          </cell>
          <cell r="O823" t="str">
            <v>Возвращенные чеки и др.кассовые документы</v>
          </cell>
        </row>
        <row r="824">
          <cell r="A824">
            <v>9</v>
          </cell>
          <cell r="B824">
            <v>214</v>
          </cell>
          <cell r="C824">
            <v>8104</v>
          </cell>
          <cell r="D824">
            <v>904.01</v>
          </cell>
          <cell r="E824">
            <v>21</v>
          </cell>
          <cell r="F824">
            <v>19905</v>
          </cell>
          <cell r="H824">
            <v>1</v>
          </cell>
          <cell r="I824">
            <v>38436</v>
          </cell>
          <cell r="J824">
            <v>0</v>
          </cell>
          <cell r="K824">
            <v>0</v>
          </cell>
          <cell r="L824">
            <v>38436</v>
          </cell>
          <cell r="M824">
            <v>0</v>
          </cell>
          <cell r="N824">
            <v>0</v>
          </cell>
          <cell r="O824" t="str">
            <v>Возвращенные чеки и др.кассовые документы</v>
          </cell>
        </row>
        <row r="825">
          <cell r="A825">
            <v>9</v>
          </cell>
          <cell r="B825">
            <v>214</v>
          </cell>
          <cell r="C825">
            <v>8533</v>
          </cell>
          <cell r="D825">
            <v>904.01</v>
          </cell>
          <cell r="E825">
            <v>21</v>
          </cell>
          <cell r="F825">
            <v>19905</v>
          </cell>
          <cell r="H825">
            <v>1</v>
          </cell>
          <cell r="I825">
            <v>0</v>
          </cell>
          <cell r="J825">
            <v>0</v>
          </cell>
          <cell r="K825">
            <v>33000</v>
          </cell>
          <cell r="L825">
            <v>33000</v>
          </cell>
          <cell r="M825">
            <v>0</v>
          </cell>
          <cell r="N825">
            <v>0</v>
          </cell>
          <cell r="O825" t="str">
            <v>Возвращенные чеки и др.кассовые документы</v>
          </cell>
        </row>
        <row r="826">
          <cell r="A826">
            <v>9</v>
          </cell>
          <cell r="B826">
            <v>214</v>
          </cell>
          <cell r="C826">
            <v>214</v>
          </cell>
          <cell r="D826">
            <v>904.02</v>
          </cell>
          <cell r="E826">
            <v>21</v>
          </cell>
          <cell r="F826">
            <v>19909.009999999998</v>
          </cell>
          <cell r="H826">
            <v>1</v>
          </cell>
          <cell r="I826">
            <v>252666.97</v>
          </cell>
          <cell r="J826">
            <v>0</v>
          </cell>
          <cell r="K826">
            <v>4982629.12</v>
          </cell>
          <cell r="L826">
            <v>5217630.09</v>
          </cell>
          <cell r="M826">
            <v>17666</v>
          </cell>
          <cell r="N826">
            <v>0</v>
          </cell>
          <cell r="O826" t="str">
            <v>Счета к получению (Расчеты с разн.организ)</v>
          </cell>
        </row>
        <row r="827">
          <cell r="A827">
            <v>9</v>
          </cell>
          <cell r="B827">
            <v>214</v>
          </cell>
          <cell r="C827">
            <v>3563</v>
          </cell>
          <cell r="D827">
            <v>904.02</v>
          </cell>
          <cell r="E827">
            <v>21</v>
          </cell>
          <cell r="F827">
            <v>19909.009999999998</v>
          </cell>
          <cell r="H827">
            <v>1</v>
          </cell>
          <cell r="I827">
            <v>223806</v>
          </cell>
          <cell r="J827">
            <v>0</v>
          </cell>
          <cell r="K827">
            <v>151087.54999999999</v>
          </cell>
          <cell r="L827">
            <v>374893.55</v>
          </cell>
          <cell r="M827">
            <v>0</v>
          </cell>
          <cell r="N827">
            <v>0</v>
          </cell>
          <cell r="O827" t="str">
            <v>Счета к получению (Расчеты с разн.организ)</v>
          </cell>
        </row>
        <row r="828">
          <cell r="A828">
            <v>9</v>
          </cell>
          <cell r="B828">
            <v>214</v>
          </cell>
          <cell r="C828">
            <v>5996</v>
          </cell>
          <cell r="D828">
            <v>904.02</v>
          </cell>
          <cell r="E828">
            <v>21</v>
          </cell>
          <cell r="F828">
            <v>19909.009999999998</v>
          </cell>
          <cell r="H828">
            <v>1</v>
          </cell>
          <cell r="I828">
            <v>6962</v>
          </cell>
          <cell r="J828">
            <v>0</v>
          </cell>
          <cell r="K828">
            <v>134255.6</v>
          </cell>
          <cell r="L828">
            <v>141217.60000000001</v>
          </cell>
          <cell r="M828">
            <v>0</v>
          </cell>
          <cell r="N828">
            <v>0</v>
          </cell>
          <cell r="O828" t="str">
            <v>Счета к получению (Расчеты с разн.организ)</v>
          </cell>
        </row>
        <row r="829">
          <cell r="A829">
            <v>9</v>
          </cell>
          <cell r="B829">
            <v>214</v>
          </cell>
          <cell r="C829">
            <v>7783</v>
          </cell>
          <cell r="D829">
            <v>904.02</v>
          </cell>
          <cell r="E829">
            <v>21</v>
          </cell>
          <cell r="F829">
            <v>19909.009999999998</v>
          </cell>
          <cell r="H829">
            <v>1</v>
          </cell>
          <cell r="I829">
            <v>2883.9</v>
          </cell>
          <cell r="J829">
            <v>0</v>
          </cell>
          <cell r="K829">
            <v>0</v>
          </cell>
          <cell r="L829">
            <v>2883.9</v>
          </cell>
          <cell r="M829">
            <v>0</v>
          </cell>
          <cell r="N829">
            <v>0</v>
          </cell>
          <cell r="O829" t="str">
            <v>Счета к получению (Расчеты с разн.организ)</v>
          </cell>
        </row>
        <row r="830">
          <cell r="A830">
            <v>9</v>
          </cell>
          <cell r="B830">
            <v>214</v>
          </cell>
          <cell r="C830">
            <v>7948</v>
          </cell>
          <cell r="D830">
            <v>904.02</v>
          </cell>
          <cell r="E830">
            <v>21</v>
          </cell>
          <cell r="F830">
            <v>19909.009999999998</v>
          </cell>
          <cell r="H830">
            <v>1</v>
          </cell>
          <cell r="I830">
            <v>19150</v>
          </cell>
          <cell r="J830">
            <v>0</v>
          </cell>
          <cell r="K830">
            <v>416774.49</v>
          </cell>
          <cell r="L830">
            <v>435924.49</v>
          </cell>
          <cell r="M830">
            <v>0</v>
          </cell>
          <cell r="N830">
            <v>0</v>
          </cell>
          <cell r="O830" t="str">
            <v>Счета к получению (Расчеты с разн.организ)</v>
          </cell>
        </row>
        <row r="831">
          <cell r="A831">
            <v>9</v>
          </cell>
          <cell r="B831">
            <v>214</v>
          </cell>
          <cell r="C831">
            <v>8104</v>
          </cell>
          <cell r="D831">
            <v>904.02</v>
          </cell>
          <cell r="E831">
            <v>21</v>
          </cell>
          <cell r="F831">
            <v>19909.009999999998</v>
          </cell>
          <cell r="H831">
            <v>1</v>
          </cell>
          <cell r="I831">
            <v>18842</v>
          </cell>
          <cell r="J831">
            <v>0</v>
          </cell>
          <cell r="K831">
            <v>150000</v>
          </cell>
          <cell r="L831">
            <v>168842</v>
          </cell>
          <cell r="M831">
            <v>0</v>
          </cell>
          <cell r="N831">
            <v>0</v>
          </cell>
          <cell r="O831" t="str">
            <v>Счета к получению (Расчеты с разн.организ)</v>
          </cell>
        </row>
        <row r="832">
          <cell r="A832">
            <v>9</v>
          </cell>
          <cell r="B832">
            <v>214</v>
          </cell>
          <cell r="C832">
            <v>8137</v>
          </cell>
          <cell r="D832">
            <v>904.02</v>
          </cell>
          <cell r="E832">
            <v>21</v>
          </cell>
          <cell r="F832">
            <v>19909.009999999998</v>
          </cell>
          <cell r="H832">
            <v>1</v>
          </cell>
          <cell r="I832">
            <v>0</v>
          </cell>
          <cell r="J832">
            <v>0</v>
          </cell>
          <cell r="K832">
            <v>346827.28</v>
          </cell>
          <cell r="L832">
            <v>346827.28</v>
          </cell>
          <cell r="M832">
            <v>0</v>
          </cell>
          <cell r="N832">
            <v>0</v>
          </cell>
          <cell r="O832" t="str">
            <v>Счета к получению (Расчеты с разн.организ)</v>
          </cell>
        </row>
        <row r="833">
          <cell r="A833">
            <v>9</v>
          </cell>
          <cell r="B833">
            <v>214</v>
          </cell>
          <cell r="C833">
            <v>8298</v>
          </cell>
          <cell r="D833">
            <v>904.02</v>
          </cell>
          <cell r="E833">
            <v>21</v>
          </cell>
          <cell r="F833">
            <v>19909.009999999998</v>
          </cell>
          <cell r="H833">
            <v>1</v>
          </cell>
          <cell r="I833">
            <v>12412.1</v>
          </cell>
          <cell r="J833">
            <v>0</v>
          </cell>
          <cell r="K833">
            <v>435800</v>
          </cell>
          <cell r="L833">
            <v>448212.1</v>
          </cell>
          <cell r="M833">
            <v>0</v>
          </cell>
          <cell r="N833">
            <v>0</v>
          </cell>
          <cell r="O833" t="str">
            <v>Счета к получению (Расчеты с разн.организ)</v>
          </cell>
        </row>
        <row r="834">
          <cell r="A834">
            <v>9</v>
          </cell>
          <cell r="B834">
            <v>214</v>
          </cell>
          <cell r="C834">
            <v>8533</v>
          </cell>
          <cell r="D834">
            <v>904.02</v>
          </cell>
          <cell r="E834">
            <v>21</v>
          </cell>
          <cell r="F834">
            <v>19909.009999999998</v>
          </cell>
          <cell r="H834">
            <v>1</v>
          </cell>
          <cell r="I834">
            <v>3466.95</v>
          </cell>
          <cell r="J834">
            <v>0</v>
          </cell>
          <cell r="K834">
            <v>20774.93</v>
          </cell>
          <cell r="L834">
            <v>24241.88</v>
          </cell>
          <cell r="M834">
            <v>0</v>
          </cell>
          <cell r="N834">
            <v>0</v>
          </cell>
          <cell r="O834" t="str">
            <v>Счета к получению (Расчеты с разн.организ)</v>
          </cell>
        </row>
        <row r="835">
          <cell r="A835">
            <v>9</v>
          </cell>
          <cell r="B835">
            <v>214</v>
          </cell>
          <cell r="C835">
            <v>8659</v>
          </cell>
          <cell r="D835">
            <v>904.02</v>
          </cell>
          <cell r="E835">
            <v>21</v>
          </cell>
          <cell r="F835">
            <v>19909.009999999998</v>
          </cell>
          <cell r="H835">
            <v>1</v>
          </cell>
          <cell r="I835">
            <v>19081.5</v>
          </cell>
          <cell r="J835">
            <v>0</v>
          </cell>
          <cell r="K835">
            <v>431378.74</v>
          </cell>
          <cell r="L835">
            <v>450460.24</v>
          </cell>
          <cell r="M835">
            <v>0</v>
          </cell>
          <cell r="N835">
            <v>0</v>
          </cell>
          <cell r="O835" t="str">
            <v>Счета к получению (Расчеты с разн.организ)</v>
          </cell>
        </row>
        <row r="836">
          <cell r="A836">
            <v>9</v>
          </cell>
          <cell r="B836">
            <v>214</v>
          </cell>
          <cell r="C836">
            <v>214</v>
          </cell>
          <cell r="D836">
            <v>904.03</v>
          </cell>
          <cell r="E836">
            <v>0</v>
          </cell>
          <cell r="F836">
            <v>29801.02</v>
          </cell>
          <cell r="H836">
            <v>0</v>
          </cell>
          <cell r="I836">
            <v>0</v>
          </cell>
          <cell r="J836">
            <v>0</v>
          </cell>
          <cell r="K836">
            <v>1192812</v>
          </cell>
          <cell r="L836">
            <v>1192812</v>
          </cell>
          <cell r="M836">
            <v>0</v>
          </cell>
          <cell r="N836">
            <v>0</v>
          </cell>
          <cell r="O836" t="str">
            <v>Расчеты с клиентами (З/П и др. выплаты по Ф.54)</v>
          </cell>
        </row>
        <row r="837">
          <cell r="A837">
            <v>9</v>
          </cell>
          <cell r="B837">
            <v>214</v>
          </cell>
          <cell r="C837">
            <v>3563</v>
          </cell>
          <cell r="D837">
            <v>904.03</v>
          </cell>
          <cell r="E837">
            <v>0</v>
          </cell>
          <cell r="F837">
            <v>29801.02</v>
          </cell>
          <cell r="H837">
            <v>0</v>
          </cell>
          <cell r="I837">
            <v>0</v>
          </cell>
          <cell r="J837">
            <v>11849.25</v>
          </cell>
          <cell r="K837">
            <v>2131795.84</v>
          </cell>
          <cell r="L837">
            <v>2510962.21</v>
          </cell>
          <cell r="M837">
            <v>0</v>
          </cell>
          <cell r="N837">
            <v>391015.62</v>
          </cell>
          <cell r="O837" t="str">
            <v>Расчеты с клиентами (З/П и др. выплаты по Ф.54)</v>
          </cell>
        </row>
        <row r="838">
          <cell r="A838">
            <v>9</v>
          </cell>
          <cell r="B838">
            <v>214</v>
          </cell>
          <cell r="C838">
            <v>5996</v>
          </cell>
          <cell r="D838">
            <v>904.03</v>
          </cell>
          <cell r="E838">
            <v>0</v>
          </cell>
          <cell r="F838">
            <v>29801.02</v>
          </cell>
          <cell r="H838">
            <v>0</v>
          </cell>
          <cell r="I838">
            <v>0</v>
          </cell>
          <cell r="J838">
            <v>0</v>
          </cell>
          <cell r="K838">
            <v>113184884.02</v>
          </cell>
          <cell r="L838">
            <v>113184884.02</v>
          </cell>
          <cell r="M838">
            <v>0</v>
          </cell>
          <cell r="N838">
            <v>0</v>
          </cell>
          <cell r="O838" t="str">
            <v>Расчеты с клиентами (З/П и др. выплаты по Ф.54)</v>
          </cell>
        </row>
        <row r="839">
          <cell r="A839">
            <v>9</v>
          </cell>
          <cell r="B839">
            <v>214</v>
          </cell>
          <cell r="C839">
            <v>7783</v>
          </cell>
          <cell r="D839">
            <v>904.03</v>
          </cell>
          <cell r="E839">
            <v>0</v>
          </cell>
          <cell r="F839">
            <v>29801.02</v>
          </cell>
          <cell r="H839">
            <v>0</v>
          </cell>
          <cell r="I839">
            <v>0</v>
          </cell>
          <cell r="J839">
            <v>0</v>
          </cell>
          <cell r="K839">
            <v>1135752.18</v>
          </cell>
          <cell r="L839">
            <v>1135752.18</v>
          </cell>
          <cell r="M839">
            <v>0</v>
          </cell>
          <cell r="N839">
            <v>0</v>
          </cell>
          <cell r="O839" t="str">
            <v>Расчеты с клиентами (З/П и др. выплаты по Ф.54)</v>
          </cell>
        </row>
        <row r="840">
          <cell r="A840">
            <v>9</v>
          </cell>
          <cell r="B840">
            <v>214</v>
          </cell>
          <cell r="C840">
            <v>7948</v>
          </cell>
          <cell r="D840">
            <v>904.03</v>
          </cell>
          <cell r="E840">
            <v>0</v>
          </cell>
          <cell r="F840">
            <v>29801.02</v>
          </cell>
          <cell r="H840">
            <v>0</v>
          </cell>
          <cell r="I840">
            <v>0</v>
          </cell>
          <cell r="J840">
            <v>0</v>
          </cell>
          <cell r="K840">
            <v>3175117</v>
          </cell>
          <cell r="L840">
            <v>3175117</v>
          </cell>
          <cell r="M840">
            <v>0</v>
          </cell>
          <cell r="N840">
            <v>0</v>
          </cell>
          <cell r="O840" t="str">
            <v>Расчеты с клиентами (З/П и др. выплаты по Ф.54)</v>
          </cell>
        </row>
        <row r="841">
          <cell r="A841">
            <v>9</v>
          </cell>
          <cell r="B841">
            <v>214</v>
          </cell>
          <cell r="C841">
            <v>8002</v>
          </cell>
          <cell r="D841">
            <v>904.03</v>
          </cell>
          <cell r="E841">
            <v>0</v>
          </cell>
          <cell r="F841">
            <v>29801.02</v>
          </cell>
          <cell r="H841">
            <v>0</v>
          </cell>
          <cell r="I841">
            <v>0</v>
          </cell>
          <cell r="J841">
            <v>0</v>
          </cell>
          <cell r="K841">
            <v>50049665</v>
          </cell>
          <cell r="L841">
            <v>50054765</v>
          </cell>
          <cell r="M841">
            <v>0</v>
          </cell>
          <cell r="N841">
            <v>5100</v>
          </cell>
          <cell r="O841" t="str">
            <v>Расчеты с клиентами (З/П и др. выплаты по Ф.54)</v>
          </cell>
        </row>
        <row r="842">
          <cell r="A842">
            <v>9</v>
          </cell>
          <cell r="B842">
            <v>214</v>
          </cell>
          <cell r="C842">
            <v>8104</v>
          </cell>
          <cell r="D842">
            <v>904.03</v>
          </cell>
          <cell r="E842">
            <v>0</v>
          </cell>
          <cell r="F842">
            <v>29801.02</v>
          </cell>
          <cell r="H842">
            <v>2</v>
          </cell>
          <cell r="I842">
            <v>0</v>
          </cell>
          <cell r="J842">
            <v>0</v>
          </cell>
          <cell r="K842">
            <v>936805</v>
          </cell>
          <cell r="L842">
            <v>936805</v>
          </cell>
          <cell r="M842">
            <v>0</v>
          </cell>
          <cell r="N842">
            <v>0</v>
          </cell>
          <cell r="O842" t="str">
            <v>Расчеты с клиентами (З/П и др. выплаты по Ф.54)</v>
          </cell>
        </row>
        <row r="843">
          <cell r="A843">
            <v>9</v>
          </cell>
          <cell r="B843">
            <v>214</v>
          </cell>
          <cell r="C843">
            <v>8137</v>
          </cell>
          <cell r="D843">
            <v>904.03</v>
          </cell>
          <cell r="E843">
            <v>0</v>
          </cell>
          <cell r="F843">
            <v>29801.02</v>
          </cell>
          <cell r="H843">
            <v>2</v>
          </cell>
          <cell r="I843">
            <v>0</v>
          </cell>
          <cell r="J843">
            <v>0</v>
          </cell>
          <cell r="K843">
            <v>33467313</v>
          </cell>
          <cell r="L843">
            <v>33467313</v>
          </cell>
          <cell r="M843">
            <v>0</v>
          </cell>
          <cell r="N843">
            <v>0</v>
          </cell>
          <cell r="O843" t="str">
            <v>Расчеты с клиентами (З/П и др. выплаты по Ф.54)</v>
          </cell>
        </row>
        <row r="844">
          <cell r="A844">
            <v>9</v>
          </cell>
          <cell r="B844">
            <v>214</v>
          </cell>
          <cell r="C844">
            <v>8298</v>
          </cell>
          <cell r="D844">
            <v>904.03</v>
          </cell>
          <cell r="E844">
            <v>0</v>
          </cell>
          <cell r="F844">
            <v>29801.02</v>
          </cell>
          <cell r="H844">
            <v>0</v>
          </cell>
          <cell r="I844">
            <v>0</v>
          </cell>
          <cell r="J844">
            <v>0</v>
          </cell>
          <cell r="K844">
            <v>61413659.520000003</v>
          </cell>
          <cell r="L844">
            <v>61413659.520000003</v>
          </cell>
          <cell r="M844">
            <v>0</v>
          </cell>
          <cell r="N844">
            <v>0</v>
          </cell>
          <cell r="O844" t="str">
            <v>Расчеты с клиентами (З/П и др. выплаты по Ф.54)</v>
          </cell>
        </row>
        <row r="845">
          <cell r="A845">
            <v>9</v>
          </cell>
          <cell r="B845">
            <v>214</v>
          </cell>
          <cell r="C845">
            <v>8533</v>
          </cell>
          <cell r="D845">
            <v>904.03</v>
          </cell>
          <cell r="E845">
            <v>0</v>
          </cell>
          <cell r="F845">
            <v>29801.02</v>
          </cell>
          <cell r="H845">
            <v>0</v>
          </cell>
          <cell r="I845">
            <v>0</v>
          </cell>
          <cell r="J845">
            <v>0</v>
          </cell>
          <cell r="K845">
            <v>2280306</v>
          </cell>
          <cell r="L845">
            <v>2280306</v>
          </cell>
          <cell r="M845">
            <v>0</v>
          </cell>
          <cell r="N845">
            <v>0</v>
          </cell>
          <cell r="O845" t="str">
            <v>Расчеты с клиентами (З/П и др. выплаты по Ф.54)</v>
          </cell>
        </row>
        <row r="846">
          <cell r="A846">
            <v>9</v>
          </cell>
          <cell r="B846">
            <v>214</v>
          </cell>
          <cell r="C846">
            <v>8659</v>
          </cell>
          <cell r="D846">
            <v>904.03</v>
          </cell>
          <cell r="E846">
            <v>0</v>
          </cell>
          <cell r="F846">
            <v>29801.02</v>
          </cell>
          <cell r="H846">
            <v>0</v>
          </cell>
          <cell r="I846">
            <v>0</v>
          </cell>
          <cell r="J846">
            <v>0</v>
          </cell>
          <cell r="K846">
            <v>12560031.050000001</v>
          </cell>
          <cell r="L846">
            <v>12560031.050000001</v>
          </cell>
          <cell r="M846">
            <v>0</v>
          </cell>
          <cell r="N846">
            <v>0</v>
          </cell>
          <cell r="O846" t="str">
            <v>Расчеты с клиентами (З/П и др. выплаты по Ф.54)</v>
          </cell>
        </row>
        <row r="847">
          <cell r="A847">
            <v>9</v>
          </cell>
          <cell r="B847">
            <v>214</v>
          </cell>
          <cell r="C847">
            <v>5996</v>
          </cell>
          <cell r="D847">
            <v>904.04</v>
          </cell>
          <cell r="E847">
            <v>21</v>
          </cell>
          <cell r="F847">
            <v>19925</v>
          </cell>
          <cell r="H847">
            <v>1</v>
          </cell>
          <cell r="I847">
            <v>0</v>
          </cell>
          <cell r="J847">
            <v>0</v>
          </cell>
          <cell r="K847">
            <v>210731.19</v>
          </cell>
          <cell r="L847">
            <v>210731.19</v>
          </cell>
          <cell r="M847">
            <v>0</v>
          </cell>
          <cell r="N847">
            <v>0</v>
          </cell>
          <cell r="O847" t="str">
            <v>Предварительно оплаченные расходы (авансы)</v>
          </cell>
        </row>
        <row r="848">
          <cell r="A848">
            <v>9</v>
          </cell>
          <cell r="B848">
            <v>214</v>
          </cell>
          <cell r="C848">
            <v>8137</v>
          </cell>
          <cell r="D848">
            <v>904.04</v>
          </cell>
          <cell r="E848">
            <v>21</v>
          </cell>
          <cell r="F848">
            <v>19925</v>
          </cell>
          <cell r="H848">
            <v>1</v>
          </cell>
          <cell r="I848">
            <v>0</v>
          </cell>
          <cell r="J848">
            <v>0</v>
          </cell>
          <cell r="K848">
            <v>36250</v>
          </cell>
          <cell r="L848">
            <v>36250</v>
          </cell>
          <cell r="M848">
            <v>0</v>
          </cell>
          <cell r="N848">
            <v>0</v>
          </cell>
          <cell r="O848" t="str">
            <v>Предварительно оплаченные расходы (авансы)</v>
          </cell>
        </row>
        <row r="849">
          <cell r="A849">
            <v>9</v>
          </cell>
          <cell r="B849">
            <v>214</v>
          </cell>
          <cell r="C849">
            <v>3563</v>
          </cell>
          <cell r="D849">
            <v>904.05</v>
          </cell>
          <cell r="E849">
            <v>0</v>
          </cell>
          <cell r="F849">
            <v>19908.03</v>
          </cell>
          <cell r="H849">
            <v>0</v>
          </cell>
          <cell r="I849">
            <v>0</v>
          </cell>
          <cell r="J849">
            <v>0</v>
          </cell>
          <cell r="K849">
            <v>880804</v>
          </cell>
          <cell r="L849">
            <v>131000</v>
          </cell>
          <cell r="M849">
            <v>749804</v>
          </cell>
          <cell r="N849">
            <v>0</v>
          </cell>
          <cell r="O849" t="str">
            <v>Расчеты с сотрудниками банка (Ущерб причиненный мат-ответ.ли</v>
          </cell>
        </row>
        <row r="850">
          <cell r="A850">
            <v>9</v>
          </cell>
          <cell r="B850">
            <v>214</v>
          </cell>
          <cell r="C850">
            <v>5996</v>
          </cell>
          <cell r="D850">
            <v>904.05</v>
          </cell>
          <cell r="E850">
            <v>0</v>
          </cell>
          <cell r="F850">
            <v>19908.03</v>
          </cell>
          <cell r="H850">
            <v>0</v>
          </cell>
          <cell r="I850">
            <v>593250</v>
          </cell>
          <cell r="J850">
            <v>0</v>
          </cell>
          <cell r="K850">
            <v>0</v>
          </cell>
          <cell r="L850">
            <v>593250</v>
          </cell>
          <cell r="M850">
            <v>0</v>
          </cell>
          <cell r="N850">
            <v>0</v>
          </cell>
          <cell r="O850" t="str">
            <v>Расчеты с сотрудниками банка (Ущерб причиненный мат-ответ.ли</v>
          </cell>
        </row>
        <row r="851">
          <cell r="A851">
            <v>9</v>
          </cell>
          <cell r="B851">
            <v>214</v>
          </cell>
          <cell r="C851">
            <v>7783</v>
          </cell>
          <cell r="D851">
            <v>904.05</v>
          </cell>
          <cell r="E851">
            <v>0</v>
          </cell>
          <cell r="F851">
            <v>19908.03</v>
          </cell>
          <cell r="H851">
            <v>0</v>
          </cell>
          <cell r="I851">
            <v>0</v>
          </cell>
          <cell r="J851">
            <v>0</v>
          </cell>
          <cell r="K851">
            <v>949574</v>
          </cell>
          <cell r="L851">
            <v>949574</v>
          </cell>
          <cell r="M851">
            <v>0</v>
          </cell>
          <cell r="N851">
            <v>0</v>
          </cell>
          <cell r="O851" t="str">
            <v>Расчеты с сотрудниками банка (Ущерб причиненный мат-ответ.ли</v>
          </cell>
        </row>
        <row r="852">
          <cell r="A852">
            <v>9</v>
          </cell>
          <cell r="B852">
            <v>214</v>
          </cell>
          <cell r="C852">
            <v>7948</v>
          </cell>
          <cell r="D852">
            <v>904.05</v>
          </cell>
          <cell r="E852">
            <v>0</v>
          </cell>
          <cell r="F852">
            <v>19908.03</v>
          </cell>
          <cell r="H852">
            <v>0</v>
          </cell>
          <cell r="I852">
            <v>72561</v>
          </cell>
          <cell r="J852">
            <v>0</v>
          </cell>
          <cell r="K852">
            <v>0</v>
          </cell>
          <cell r="L852">
            <v>13500</v>
          </cell>
          <cell r="M852">
            <v>59061</v>
          </cell>
          <cell r="N852">
            <v>0</v>
          </cell>
          <cell r="O852" t="str">
            <v>Расчеты с сотрудниками банка (Ущерб причиненный мат-ответ.ли</v>
          </cell>
        </row>
        <row r="853">
          <cell r="A853">
            <v>9</v>
          </cell>
          <cell r="B853">
            <v>214</v>
          </cell>
          <cell r="C853">
            <v>3563</v>
          </cell>
          <cell r="D853">
            <v>904.06</v>
          </cell>
          <cell r="E853">
            <v>21</v>
          </cell>
          <cell r="F853">
            <v>19935</v>
          </cell>
          <cell r="H853">
            <v>1</v>
          </cell>
          <cell r="I853">
            <v>0</v>
          </cell>
          <cell r="J853">
            <v>0</v>
          </cell>
          <cell r="K853">
            <v>98756.1</v>
          </cell>
          <cell r="L853">
            <v>98756.1</v>
          </cell>
          <cell r="M853">
            <v>0</v>
          </cell>
          <cell r="N853">
            <v>0</v>
          </cell>
          <cell r="O853" t="str">
            <v>Hедостачи наличности - счет 87/2</v>
          </cell>
        </row>
        <row r="854">
          <cell r="A854">
            <v>9</v>
          </cell>
          <cell r="B854">
            <v>214</v>
          </cell>
          <cell r="C854">
            <v>5996</v>
          </cell>
          <cell r="D854">
            <v>904.06</v>
          </cell>
          <cell r="E854">
            <v>21</v>
          </cell>
          <cell r="F854">
            <v>19935</v>
          </cell>
          <cell r="H854">
            <v>1</v>
          </cell>
          <cell r="I854">
            <v>0</v>
          </cell>
          <cell r="J854">
            <v>0</v>
          </cell>
          <cell r="K854">
            <v>4194.1499999999996</v>
          </cell>
          <cell r="L854">
            <v>4194.1499999999996</v>
          </cell>
          <cell r="M854">
            <v>0</v>
          </cell>
          <cell r="N854">
            <v>0</v>
          </cell>
          <cell r="O854" t="str">
            <v>Hедостачи наличности - счет 87/2</v>
          </cell>
        </row>
        <row r="855">
          <cell r="A855">
            <v>9</v>
          </cell>
          <cell r="B855">
            <v>214</v>
          </cell>
          <cell r="C855">
            <v>7783</v>
          </cell>
          <cell r="D855">
            <v>904.06</v>
          </cell>
          <cell r="E855">
            <v>21</v>
          </cell>
          <cell r="F855">
            <v>19935</v>
          </cell>
          <cell r="H855">
            <v>1</v>
          </cell>
          <cell r="I855">
            <v>0</v>
          </cell>
          <cell r="J855">
            <v>0</v>
          </cell>
          <cell r="K855">
            <v>2750.03</v>
          </cell>
          <cell r="L855">
            <v>2750.03</v>
          </cell>
          <cell r="M855">
            <v>0</v>
          </cell>
          <cell r="N855">
            <v>0</v>
          </cell>
          <cell r="O855" t="str">
            <v>Hедостачи наличности - счет 87/2</v>
          </cell>
        </row>
        <row r="856">
          <cell r="A856">
            <v>9</v>
          </cell>
          <cell r="B856">
            <v>214</v>
          </cell>
          <cell r="C856">
            <v>7845</v>
          </cell>
          <cell r="D856">
            <v>904.06</v>
          </cell>
          <cell r="E856">
            <v>21</v>
          </cell>
          <cell r="F856">
            <v>19935</v>
          </cell>
          <cell r="H856">
            <v>1</v>
          </cell>
          <cell r="I856">
            <v>0</v>
          </cell>
          <cell r="J856">
            <v>0</v>
          </cell>
          <cell r="K856">
            <v>7287.89</v>
          </cell>
          <cell r="L856">
            <v>7287.89</v>
          </cell>
          <cell r="M856">
            <v>0</v>
          </cell>
          <cell r="N856">
            <v>0</v>
          </cell>
          <cell r="O856" t="str">
            <v>Hедостачи наличности - счет 87/2</v>
          </cell>
        </row>
        <row r="857">
          <cell r="A857">
            <v>9</v>
          </cell>
          <cell r="B857">
            <v>214</v>
          </cell>
          <cell r="C857">
            <v>7948</v>
          </cell>
          <cell r="D857">
            <v>904.06</v>
          </cell>
          <cell r="E857">
            <v>21</v>
          </cell>
          <cell r="F857">
            <v>19935</v>
          </cell>
          <cell r="H857">
            <v>1</v>
          </cell>
          <cell r="I857">
            <v>0</v>
          </cell>
          <cell r="J857">
            <v>0</v>
          </cell>
          <cell r="K857">
            <v>15919.42</v>
          </cell>
          <cell r="L857">
            <v>15919.42</v>
          </cell>
          <cell r="M857">
            <v>0</v>
          </cell>
          <cell r="N857">
            <v>0</v>
          </cell>
          <cell r="O857" t="str">
            <v>Hедостачи наличности - счет 87/2</v>
          </cell>
        </row>
        <row r="858">
          <cell r="A858">
            <v>9</v>
          </cell>
          <cell r="B858">
            <v>214</v>
          </cell>
          <cell r="C858">
            <v>8104</v>
          </cell>
          <cell r="D858">
            <v>904.06</v>
          </cell>
          <cell r="E858">
            <v>21</v>
          </cell>
          <cell r="F858">
            <v>19935</v>
          </cell>
          <cell r="H858">
            <v>1</v>
          </cell>
          <cell r="I858">
            <v>0</v>
          </cell>
          <cell r="J858">
            <v>0</v>
          </cell>
          <cell r="K858">
            <v>10209.76</v>
          </cell>
          <cell r="L858">
            <v>10209.76</v>
          </cell>
          <cell r="M858">
            <v>0</v>
          </cell>
          <cell r="N858">
            <v>0</v>
          </cell>
          <cell r="O858" t="str">
            <v>Hедостачи наличности - счет 87/2</v>
          </cell>
        </row>
        <row r="859">
          <cell r="A859">
            <v>9</v>
          </cell>
          <cell r="B859">
            <v>214</v>
          </cell>
          <cell r="C859">
            <v>8137</v>
          </cell>
          <cell r="D859">
            <v>904.06</v>
          </cell>
          <cell r="E859">
            <v>21</v>
          </cell>
          <cell r="F859">
            <v>19935</v>
          </cell>
          <cell r="H859">
            <v>1</v>
          </cell>
          <cell r="I859">
            <v>0</v>
          </cell>
          <cell r="J859">
            <v>0</v>
          </cell>
          <cell r="K859">
            <v>6499.33</v>
          </cell>
          <cell r="L859">
            <v>6499.33</v>
          </cell>
          <cell r="M859">
            <v>0</v>
          </cell>
          <cell r="N859">
            <v>0</v>
          </cell>
          <cell r="O859" t="str">
            <v>Hедостачи наличности - счет 87/2</v>
          </cell>
        </row>
        <row r="860">
          <cell r="A860">
            <v>9</v>
          </cell>
          <cell r="B860">
            <v>214</v>
          </cell>
          <cell r="C860">
            <v>8298</v>
          </cell>
          <cell r="D860">
            <v>904.06</v>
          </cell>
          <cell r="E860">
            <v>21</v>
          </cell>
          <cell r="F860">
            <v>19935</v>
          </cell>
          <cell r="H860">
            <v>1</v>
          </cell>
          <cell r="I860">
            <v>0</v>
          </cell>
          <cell r="J860">
            <v>0</v>
          </cell>
          <cell r="K860">
            <v>3370.25</v>
          </cell>
          <cell r="L860">
            <v>3370.25</v>
          </cell>
          <cell r="M860">
            <v>0</v>
          </cell>
          <cell r="N860">
            <v>0</v>
          </cell>
          <cell r="O860" t="str">
            <v>Hедостачи наличности - счет 87/2</v>
          </cell>
        </row>
        <row r="861">
          <cell r="A861">
            <v>9</v>
          </cell>
          <cell r="B861">
            <v>214</v>
          </cell>
          <cell r="C861">
            <v>8659</v>
          </cell>
          <cell r="D861">
            <v>904.06</v>
          </cell>
          <cell r="E861">
            <v>21</v>
          </cell>
          <cell r="F861">
            <v>19935</v>
          </cell>
          <cell r="H861">
            <v>1</v>
          </cell>
          <cell r="I861">
            <v>0</v>
          </cell>
          <cell r="J861">
            <v>0</v>
          </cell>
          <cell r="K861">
            <v>78.84</v>
          </cell>
          <cell r="L861">
            <v>78.84</v>
          </cell>
          <cell r="M861">
            <v>0</v>
          </cell>
          <cell r="N861">
            <v>0</v>
          </cell>
          <cell r="O861" t="str">
            <v>Hедостачи наличности - счет 87/2</v>
          </cell>
        </row>
        <row r="862">
          <cell r="A862">
            <v>9</v>
          </cell>
          <cell r="B862">
            <v>214</v>
          </cell>
          <cell r="C862">
            <v>214</v>
          </cell>
          <cell r="D862">
            <v>904.08</v>
          </cell>
          <cell r="E862">
            <v>0</v>
          </cell>
          <cell r="F862">
            <v>29802.03</v>
          </cell>
          <cell r="H862">
            <v>0</v>
          </cell>
          <cell r="I862">
            <v>0</v>
          </cell>
          <cell r="J862">
            <v>597148.6</v>
          </cell>
          <cell r="K862">
            <v>62389678.289999999</v>
          </cell>
          <cell r="L862">
            <v>62204060.390000001</v>
          </cell>
          <cell r="M862">
            <v>0</v>
          </cell>
          <cell r="N862">
            <v>411530.7</v>
          </cell>
          <cell r="O862" t="str">
            <v>счета к оплате за МТЦ и услуги</v>
          </cell>
        </row>
        <row r="863">
          <cell r="A863">
            <v>9</v>
          </cell>
          <cell r="B863">
            <v>214</v>
          </cell>
          <cell r="C863">
            <v>3563</v>
          </cell>
          <cell r="D863">
            <v>904.08</v>
          </cell>
          <cell r="E863">
            <v>0</v>
          </cell>
          <cell r="F863">
            <v>29802.03</v>
          </cell>
          <cell r="H863">
            <v>0</v>
          </cell>
          <cell r="I863">
            <v>0</v>
          </cell>
          <cell r="J863">
            <v>1157039.93</v>
          </cell>
          <cell r="K863">
            <v>1263619.93</v>
          </cell>
          <cell r="L863">
            <v>106580</v>
          </cell>
          <cell r="M863">
            <v>0</v>
          </cell>
          <cell r="N863">
            <v>0</v>
          </cell>
          <cell r="O863" t="str">
            <v>счета к оплате за МТЦ и услуги</v>
          </cell>
        </row>
        <row r="864">
          <cell r="A864">
            <v>9</v>
          </cell>
          <cell r="B864">
            <v>214</v>
          </cell>
          <cell r="C864">
            <v>5996</v>
          </cell>
          <cell r="D864">
            <v>904.08</v>
          </cell>
          <cell r="E864">
            <v>0</v>
          </cell>
          <cell r="F864">
            <v>29802.03</v>
          </cell>
          <cell r="H864">
            <v>0</v>
          </cell>
          <cell r="I864">
            <v>0</v>
          </cell>
          <cell r="J864">
            <v>167012.17000000001</v>
          </cell>
          <cell r="K864">
            <v>746846.91</v>
          </cell>
          <cell r="L864">
            <v>579834.74</v>
          </cell>
          <cell r="M864">
            <v>0</v>
          </cell>
          <cell r="N864">
            <v>0</v>
          </cell>
          <cell r="O864" t="str">
            <v>счета к оплате за МТЦ и услуги</v>
          </cell>
        </row>
        <row r="865">
          <cell r="A865">
            <v>9</v>
          </cell>
          <cell r="B865">
            <v>214</v>
          </cell>
          <cell r="C865">
            <v>7783</v>
          </cell>
          <cell r="D865">
            <v>904.08</v>
          </cell>
          <cell r="E865">
            <v>0</v>
          </cell>
          <cell r="F865">
            <v>29802.03</v>
          </cell>
          <cell r="H865">
            <v>0</v>
          </cell>
          <cell r="I865">
            <v>0</v>
          </cell>
          <cell r="J865">
            <v>1126265.57</v>
          </cell>
          <cell r="K865">
            <v>1421660.03</v>
          </cell>
          <cell r="L865">
            <v>405394.46</v>
          </cell>
          <cell r="M865">
            <v>0</v>
          </cell>
          <cell r="N865">
            <v>110000</v>
          </cell>
          <cell r="O865" t="str">
            <v>счета к оплате за МТЦ и услуги</v>
          </cell>
        </row>
        <row r="866">
          <cell r="A866">
            <v>9</v>
          </cell>
          <cell r="B866">
            <v>214</v>
          </cell>
          <cell r="C866">
            <v>7845</v>
          </cell>
          <cell r="D866">
            <v>904.08</v>
          </cell>
          <cell r="E866">
            <v>0</v>
          </cell>
          <cell r="F866">
            <v>29802.03</v>
          </cell>
          <cell r="H866">
            <v>0</v>
          </cell>
          <cell r="I866">
            <v>0</v>
          </cell>
          <cell r="J866">
            <v>661610.59</v>
          </cell>
          <cell r="K866">
            <v>972873.21</v>
          </cell>
          <cell r="L866">
            <v>311262.62</v>
          </cell>
          <cell r="M866">
            <v>0</v>
          </cell>
          <cell r="N866">
            <v>0</v>
          </cell>
          <cell r="O866" t="str">
            <v>счета к оплате за МТЦ и услуги</v>
          </cell>
        </row>
        <row r="867">
          <cell r="A867">
            <v>9</v>
          </cell>
          <cell r="B867">
            <v>214</v>
          </cell>
          <cell r="C867">
            <v>7948</v>
          </cell>
          <cell r="D867">
            <v>904.08</v>
          </cell>
          <cell r="E867">
            <v>0</v>
          </cell>
          <cell r="F867">
            <v>29802.03</v>
          </cell>
          <cell r="H867">
            <v>0</v>
          </cell>
          <cell r="I867">
            <v>0</v>
          </cell>
          <cell r="J867">
            <v>744477.54</v>
          </cell>
          <cell r="K867">
            <v>2694844.15</v>
          </cell>
          <cell r="L867">
            <v>1950366.61</v>
          </cell>
          <cell r="M867">
            <v>0</v>
          </cell>
          <cell r="N867">
            <v>0</v>
          </cell>
          <cell r="O867" t="str">
            <v>счета к оплате за МТЦ и услуги</v>
          </cell>
        </row>
        <row r="868">
          <cell r="A868">
            <v>9</v>
          </cell>
          <cell r="B868">
            <v>214</v>
          </cell>
          <cell r="C868">
            <v>8002</v>
          </cell>
          <cell r="D868">
            <v>904.08</v>
          </cell>
          <cell r="E868">
            <v>0</v>
          </cell>
          <cell r="F868">
            <v>29802.03</v>
          </cell>
          <cell r="H868">
            <v>0</v>
          </cell>
          <cell r="I868">
            <v>0</v>
          </cell>
          <cell r="J868">
            <v>548916.80000000005</v>
          </cell>
          <cell r="K868">
            <v>801707.46</v>
          </cell>
          <cell r="L868">
            <v>253318.66</v>
          </cell>
          <cell r="M868">
            <v>0</v>
          </cell>
          <cell r="N868">
            <v>528</v>
          </cell>
          <cell r="O868" t="str">
            <v>счета к оплате за МТЦ и услуги</v>
          </cell>
        </row>
        <row r="869">
          <cell r="A869">
            <v>9</v>
          </cell>
          <cell r="B869">
            <v>214</v>
          </cell>
          <cell r="C869">
            <v>8104</v>
          </cell>
          <cell r="D869">
            <v>904.08</v>
          </cell>
          <cell r="E869">
            <v>0</v>
          </cell>
          <cell r="F869">
            <v>29802.03</v>
          </cell>
          <cell r="H869">
            <v>2</v>
          </cell>
          <cell r="I869">
            <v>0</v>
          </cell>
          <cell r="J869">
            <v>660003.97</v>
          </cell>
          <cell r="K869">
            <v>1274177.96</v>
          </cell>
          <cell r="L869">
            <v>614173.99</v>
          </cell>
          <cell r="M869">
            <v>0</v>
          </cell>
          <cell r="N869">
            <v>0</v>
          </cell>
          <cell r="O869" t="str">
            <v>счета к оплате за МТЦ и услуги</v>
          </cell>
        </row>
        <row r="870">
          <cell r="A870">
            <v>9</v>
          </cell>
          <cell r="B870">
            <v>214</v>
          </cell>
          <cell r="C870">
            <v>8137</v>
          </cell>
          <cell r="D870">
            <v>904.08</v>
          </cell>
          <cell r="E870">
            <v>0</v>
          </cell>
          <cell r="F870">
            <v>29802.03</v>
          </cell>
          <cell r="H870">
            <v>2</v>
          </cell>
          <cell r="I870">
            <v>0</v>
          </cell>
          <cell r="J870">
            <v>794796.6</v>
          </cell>
          <cell r="K870">
            <v>2015670.7</v>
          </cell>
          <cell r="L870">
            <v>1470874.1</v>
          </cell>
          <cell r="M870">
            <v>0</v>
          </cell>
          <cell r="N870">
            <v>250000</v>
          </cell>
          <cell r="O870" t="str">
            <v>счета к оплате за МТЦ и услуги</v>
          </cell>
        </row>
        <row r="871">
          <cell r="A871">
            <v>9</v>
          </cell>
          <cell r="B871">
            <v>214</v>
          </cell>
          <cell r="C871">
            <v>8298</v>
          </cell>
          <cell r="D871">
            <v>904.08</v>
          </cell>
          <cell r="E871">
            <v>0</v>
          </cell>
          <cell r="F871">
            <v>29802.03</v>
          </cell>
          <cell r="H871">
            <v>0</v>
          </cell>
          <cell r="I871">
            <v>0</v>
          </cell>
          <cell r="J871">
            <v>448870.05</v>
          </cell>
          <cell r="K871">
            <v>760275.88</v>
          </cell>
          <cell r="L871">
            <v>311405.83</v>
          </cell>
          <cell r="M871">
            <v>0</v>
          </cell>
          <cell r="N871">
            <v>0</v>
          </cell>
          <cell r="O871" t="str">
            <v>счета к оплате за МТЦ и услуги</v>
          </cell>
        </row>
        <row r="872">
          <cell r="A872">
            <v>9</v>
          </cell>
          <cell r="B872">
            <v>214</v>
          </cell>
          <cell r="C872">
            <v>8533</v>
          </cell>
          <cell r="D872">
            <v>904.08</v>
          </cell>
          <cell r="E872">
            <v>0</v>
          </cell>
          <cell r="F872">
            <v>29802.03</v>
          </cell>
          <cell r="H872">
            <v>0</v>
          </cell>
          <cell r="I872">
            <v>0</v>
          </cell>
          <cell r="J872">
            <v>365368.05</v>
          </cell>
          <cell r="K872">
            <v>1225008.5900000001</v>
          </cell>
          <cell r="L872">
            <v>859640.54</v>
          </cell>
          <cell r="M872">
            <v>0</v>
          </cell>
          <cell r="N872">
            <v>0</v>
          </cell>
          <cell r="O872" t="str">
            <v>счета к оплате за МТЦ и услуги</v>
          </cell>
        </row>
        <row r="873">
          <cell r="A873">
            <v>9</v>
          </cell>
          <cell r="B873">
            <v>214</v>
          </cell>
          <cell r="C873">
            <v>8659</v>
          </cell>
          <cell r="D873">
            <v>904.08</v>
          </cell>
          <cell r="E873">
            <v>0</v>
          </cell>
          <cell r="F873">
            <v>29802.03</v>
          </cell>
          <cell r="H873">
            <v>0</v>
          </cell>
          <cell r="I873">
            <v>0</v>
          </cell>
          <cell r="J873">
            <v>198462.23</v>
          </cell>
          <cell r="K873">
            <v>3872657.14</v>
          </cell>
          <cell r="L873">
            <v>3674194.91</v>
          </cell>
          <cell r="M873">
            <v>0</v>
          </cell>
          <cell r="N873">
            <v>0</v>
          </cell>
          <cell r="O873" t="str">
            <v>счета к оплате за МТЦ и услуги</v>
          </cell>
        </row>
        <row r="874">
          <cell r="A874">
            <v>9</v>
          </cell>
          <cell r="B874">
            <v>214</v>
          </cell>
          <cell r="C874">
            <v>7783</v>
          </cell>
          <cell r="D874">
            <v>904.09</v>
          </cell>
          <cell r="E874">
            <v>0</v>
          </cell>
          <cell r="F874">
            <v>29801.040000000001</v>
          </cell>
          <cell r="H874">
            <v>0</v>
          </cell>
          <cell r="I874">
            <v>0</v>
          </cell>
          <cell r="J874">
            <v>0</v>
          </cell>
          <cell r="K874">
            <v>16643.13</v>
          </cell>
          <cell r="L874">
            <v>16643.13</v>
          </cell>
          <cell r="M874">
            <v>0</v>
          </cell>
          <cell r="N874">
            <v>0</v>
          </cell>
          <cell r="O874" t="str">
            <v>Расчеты с клиентами (невыясненые суммы по коммунальным плате</v>
          </cell>
        </row>
        <row r="875">
          <cell r="A875">
            <v>9</v>
          </cell>
          <cell r="B875">
            <v>214</v>
          </cell>
          <cell r="C875">
            <v>8137</v>
          </cell>
          <cell r="D875">
            <v>904.09</v>
          </cell>
          <cell r="E875">
            <v>0</v>
          </cell>
          <cell r="F875">
            <v>29802.04</v>
          </cell>
          <cell r="H875">
            <v>2</v>
          </cell>
          <cell r="I875">
            <v>0</v>
          </cell>
          <cell r="J875">
            <v>13035.26</v>
          </cell>
          <cell r="K875">
            <v>13035.26</v>
          </cell>
          <cell r="L875">
            <v>0</v>
          </cell>
          <cell r="M875">
            <v>0</v>
          </cell>
          <cell r="N875">
            <v>0</v>
          </cell>
          <cell r="O875" t="str">
            <v>Невыясненные суммы по коммунальным платежам</v>
          </cell>
        </row>
        <row r="876">
          <cell r="A876">
            <v>9</v>
          </cell>
          <cell r="B876">
            <v>214</v>
          </cell>
          <cell r="C876">
            <v>3563</v>
          </cell>
          <cell r="D876">
            <v>904.1</v>
          </cell>
          <cell r="E876">
            <v>0</v>
          </cell>
          <cell r="F876">
            <v>29801.05</v>
          </cell>
          <cell r="H876">
            <v>0</v>
          </cell>
          <cell r="I876">
            <v>0</v>
          </cell>
          <cell r="J876">
            <v>130048.62</v>
          </cell>
          <cell r="K876">
            <v>130048.62</v>
          </cell>
          <cell r="L876">
            <v>0</v>
          </cell>
          <cell r="M876">
            <v>0</v>
          </cell>
          <cell r="N876">
            <v>0</v>
          </cell>
          <cell r="O876" t="str">
            <v>Расчеты с клиентами (суммы, поступившие во вклады без списко</v>
          </cell>
        </row>
        <row r="877">
          <cell r="A877">
            <v>9</v>
          </cell>
          <cell r="B877">
            <v>214</v>
          </cell>
          <cell r="C877">
            <v>5996</v>
          </cell>
          <cell r="D877">
            <v>904.1</v>
          </cell>
          <cell r="E877">
            <v>0</v>
          </cell>
          <cell r="F877">
            <v>29801.05</v>
          </cell>
          <cell r="H877">
            <v>0</v>
          </cell>
          <cell r="I877">
            <v>0</v>
          </cell>
          <cell r="J877">
            <v>0</v>
          </cell>
          <cell r="K877">
            <v>155604</v>
          </cell>
          <cell r="L877">
            <v>155604</v>
          </cell>
          <cell r="M877">
            <v>0</v>
          </cell>
          <cell r="N877">
            <v>0</v>
          </cell>
          <cell r="O877" t="str">
            <v>Расчеты с клиентами (суммы, поступившие во вклады без списко</v>
          </cell>
        </row>
        <row r="878">
          <cell r="A878">
            <v>9</v>
          </cell>
          <cell r="B878">
            <v>214</v>
          </cell>
          <cell r="C878">
            <v>7783</v>
          </cell>
          <cell r="D878">
            <v>904.1</v>
          </cell>
          <cell r="E878">
            <v>0</v>
          </cell>
          <cell r="F878">
            <v>29801.05</v>
          </cell>
          <cell r="H878">
            <v>0</v>
          </cell>
          <cell r="I878">
            <v>0</v>
          </cell>
          <cell r="J878">
            <v>0</v>
          </cell>
          <cell r="K878">
            <v>161289.51999999999</v>
          </cell>
          <cell r="L878">
            <v>166322.37</v>
          </cell>
          <cell r="M878">
            <v>0</v>
          </cell>
          <cell r="N878">
            <v>5032.8500000000004</v>
          </cell>
          <cell r="O878" t="str">
            <v>Расчеты с клиентами (суммы, поступившие во вклады без списко</v>
          </cell>
        </row>
        <row r="879">
          <cell r="A879">
            <v>9</v>
          </cell>
          <cell r="B879">
            <v>214</v>
          </cell>
          <cell r="C879">
            <v>7948</v>
          </cell>
          <cell r="D879">
            <v>904.1</v>
          </cell>
          <cell r="E879">
            <v>0</v>
          </cell>
          <cell r="F879">
            <v>29801.05</v>
          </cell>
          <cell r="H879">
            <v>0</v>
          </cell>
          <cell r="I879">
            <v>0</v>
          </cell>
          <cell r="J879">
            <v>101968.12</v>
          </cell>
          <cell r="K879">
            <v>118009.12</v>
          </cell>
          <cell r="L879">
            <v>16041</v>
          </cell>
          <cell r="M879">
            <v>0</v>
          </cell>
          <cell r="N879">
            <v>0</v>
          </cell>
          <cell r="O879" t="str">
            <v>Расчеты с клиентами (суммы, поступившие во вклады без списко</v>
          </cell>
        </row>
        <row r="880">
          <cell r="A880">
            <v>9</v>
          </cell>
          <cell r="B880">
            <v>214</v>
          </cell>
          <cell r="C880">
            <v>8137</v>
          </cell>
          <cell r="D880">
            <v>904.1</v>
          </cell>
          <cell r="E880">
            <v>0</v>
          </cell>
          <cell r="F880">
            <v>29801.05</v>
          </cell>
          <cell r="H880">
            <v>2</v>
          </cell>
          <cell r="I880">
            <v>0</v>
          </cell>
          <cell r="J880">
            <v>0</v>
          </cell>
          <cell r="K880">
            <v>726262.5</v>
          </cell>
          <cell r="L880">
            <v>726262.5</v>
          </cell>
          <cell r="M880">
            <v>0</v>
          </cell>
          <cell r="N880">
            <v>0</v>
          </cell>
          <cell r="O880" t="str">
            <v>Расчеты с клиентами (суммы, поступившие во вклады без списко</v>
          </cell>
        </row>
        <row r="881">
          <cell r="A881">
            <v>9</v>
          </cell>
          <cell r="B881">
            <v>214</v>
          </cell>
          <cell r="C881">
            <v>8533</v>
          </cell>
          <cell r="D881">
            <v>904.1</v>
          </cell>
          <cell r="E881">
            <v>0</v>
          </cell>
          <cell r="F881">
            <v>29801.05</v>
          </cell>
          <cell r="H881">
            <v>0</v>
          </cell>
          <cell r="I881">
            <v>0</v>
          </cell>
          <cell r="J881">
            <v>0</v>
          </cell>
          <cell r="K881">
            <v>73312.61</v>
          </cell>
          <cell r="L881">
            <v>73312.61</v>
          </cell>
          <cell r="M881">
            <v>0</v>
          </cell>
          <cell r="N881">
            <v>0</v>
          </cell>
          <cell r="O881" t="str">
            <v>Расчеты с клиентами (суммы, поступившие во вклады без списко</v>
          </cell>
        </row>
        <row r="882">
          <cell r="A882">
            <v>9</v>
          </cell>
          <cell r="B882">
            <v>214</v>
          </cell>
          <cell r="C882">
            <v>214</v>
          </cell>
          <cell r="D882">
            <v>904.11</v>
          </cell>
          <cell r="E882">
            <v>0</v>
          </cell>
          <cell r="F882">
            <v>22412</v>
          </cell>
          <cell r="H882">
            <v>0</v>
          </cell>
          <cell r="I882">
            <v>0</v>
          </cell>
          <cell r="J882">
            <v>56566</v>
          </cell>
          <cell r="K882">
            <v>13934669</v>
          </cell>
          <cell r="L882">
            <v>13888103</v>
          </cell>
          <cell r="M882">
            <v>0</v>
          </cell>
          <cell r="N882">
            <v>10000</v>
          </cell>
          <cell r="O882" t="str">
            <v>Начис-ние  % к оплате по другим обязательствам Нераспределен</v>
          </cell>
        </row>
        <row r="883">
          <cell r="A883">
            <v>9</v>
          </cell>
          <cell r="B883">
            <v>214</v>
          </cell>
          <cell r="C883">
            <v>3563</v>
          </cell>
          <cell r="D883">
            <v>904.12</v>
          </cell>
          <cell r="E883">
            <v>0</v>
          </cell>
          <cell r="F883">
            <v>29801.07</v>
          </cell>
          <cell r="H883">
            <v>0</v>
          </cell>
          <cell r="I883">
            <v>0</v>
          </cell>
          <cell r="J883">
            <v>0</v>
          </cell>
          <cell r="K883">
            <v>7533281</v>
          </cell>
          <cell r="L883">
            <v>7533281</v>
          </cell>
          <cell r="M883">
            <v>0</v>
          </cell>
          <cell r="N883">
            <v>0</v>
          </cell>
          <cell r="O883" t="str">
            <v>Расчеты с клиентами (Суммы, невыданных пособий по малообеспе</v>
          </cell>
        </row>
        <row r="884">
          <cell r="A884">
            <v>9</v>
          </cell>
          <cell r="B884">
            <v>214</v>
          </cell>
          <cell r="C884">
            <v>7783</v>
          </cell>
          <cell r="D884">
            <v>904.12</v>
          </cell>
          <cell r="E884">
            <v>0</v>
          </cell>
          <cell r="F884">
            <v>29801.07</v>
          </cell>
          <cell r="H884">
            <v>0</v>
          </cell>
          <cell r="I884">
            <v>0</v>
          </cell>
          <cell r="J884">
            <v>0</v>
          </cell>
          <cell r="K884">
            <v>7892735</v>
          </cell>
          <cell r="L884">
            <v>7892735</v>
          </cell>
          <cell r="M884">
            <v>0</v>
          </cell>
          <cell r="N884">
            <v>0</v>
          </cell>
          <cell r="O884" t="str">
            <v>Расчеты с клиентами (Суммы, невыданных пособий по малообеспе</v>
          </cell>
        </row>
        <row r="885">
          <cell r="A885">
            <v>9</v>
          </cell>
          <cell r="B885">
            <v>214</v>
          </cell>
          <cell r="C885">
            <v>7948</v>
          </cell>
          <cell r="D885">
            <v>904.12</v>
          </cell>
          <cell r="E885">
            <v>0</v>
          </cell>
          <cell r="F885">
            <v>29801.07</v>
          </cell>
          <cell r="H885">
            <v>0</v>
          </cell>
          <cell r="I885">
            <v>0</v>
          </cell>
          <cell r="J885">
            <v>0</v>
          </cell>
          <cell r="K885">
            <v>7621986</v>
          </cell>
          <cell r="L885">
            <v>7621986</v>
          </cell>
          <cell r="M885">
            <v>0</v>
          </cell>
          <cell r="N885">
            <v>0</v>
          </cell>
          <cell r="O885" t="str">
            <v>Расчеты с клиентами (Суммы, невыданных пособий по малообеспе</v>
          </cell>
        </row>
        <row r="886">
          <cell r="A886">
            <v>9</v>
          </cell>
          <cell r="B886">
            <v>214</v>
          </cell>
          <cell r="C886">
            <v>8002</v>
          </cell>
          <cell r="D886">
            <v>904.12</v>
          </cell>
          <cell r="E886">
            <v>0</v>
          </cell>
          <cell r="F886">
            <v>29801.07</v>
          </cell>
          <cell r="H886">
            <v>0</v>
          </cell>
          <cell r="I886">
            <v>0</v>
          </cell>
          <cell r="J886">
            <v>0</v>
          </cell>
          <cell r="K886">
            <v>6229688</v>
          </cell>
          <cell r="L886">
            <v>6229688</v>
          </cell>
          <cell r="M886">
            <v>0</v>
          </cell>
          <cell r="N886">
            <v>0</v>
          </cell>
          <cell r="O886" t="str">
            <v>Расчеты с клиентами (Суммы, невыданных пособий по малообеспе</v>
          </cell>
        </row>
        <row r="887">
          <cell r="A887">
            <v>9</v>
          </cell>
          <cell r="B887">
            <v>214</v>
          </cell>
          <cell r="C887">
            <v>8137</v>
          </cell>
          <cell r="D887">
            <v>904.12</v>
          </cell>
          <cell r="E887">
            <v>0</v>
          </cell>
          <cell r="F887">
            <v>29801.07</v>
          </cell>
          <cell r="H887">
            <v>0</v>
          </cell>
          <cell r="I887">
            <v>0</v>
          </cell>
          <cell r="J887">
            <v>0</v>
          </cell>
          <cell r="K887">
            <v>4079955</v>
          </cell>
          <cell r="L887">
            <v>4079955</v>
          </cell>
          <cell r="M887">
            <v>0</v>
          </cell>
          <cell r="N887">
            <v>0</v>
          </cell>
          <cell r="O887" t="str">
            <v>Расчеты с клиентами (Суммы, невыданных пособий по малообеспе</v>
          </cell>
        </row>
        <row r="888">
          <cell r="A888">
            <v>9</v>
          </cell>
          <cell r="B888">
            <v>214</v>
          </cell>
          <cell r="C888">
            <v>8298</v>
          </cell>
          <cell r="D888">
            <v>904.12</v>
          </cell>
          <cell r="E888">
            <v>0</v>
          </cell>
          <cell r="F888">
            <v>29801.07</v>
          </cell>
          <cell r="H888">
            <v>0</v>
          </cell>
          <cell r="I888">
            <v>0</v>
          </cell>
          <cell r="J888">
            <v>0</v>
          </cell>
          <cell r="K888">
            <v>7306022</v>
          </cell>
          <cell r="L888">
            <v>7306022</v>
          </cell>
          <cell r="M888">
            <v>0</v>
          </cell>
          <cell r="N888">
            <v>0</v>
          </cell>
          <cell r="O888" t="str">
            <v>Расчеты с клиентами (Суммы, невыданных пособий по малообеспе</v>
          </cell>
        </row>
        <row r="889">
          <cell r="A889">
            <v>9</v>
          </cell>
          <cell r="B889">
            <v>214</v>
          </cell>
          <cell r="C889">
            <v>8533</v>
          </cell>
          <cell r="D889">
            <v>904.12</v>
          </cell>
          <cell r="E889">
            <v>0</v>
          </cell>
          <cell r="F889">
            <v>29801.07</v>
          </cell>
          <cell r="H889">
            <v>0</v>
          </cell>
          <cell r="I889">
            <v>0</v>
          </cell>
          <cell r="J889">
            <v>0</v>
          </cell>
          <cell r="K889">
            <v>1523250</v>
          </cell>
          <cell r="L889">
            <v>1523250</v>
          </cell>
          <cell r="M889">
            <v>0</v>
          </cell>
          <cell r="N889">
            <v>0</v>
          </cell>
          <cell r="O889" t="str">
            <v>Расчеты с клиентами (Суммы, невыданных пособий по малообеспе</v>
          </cell>
        </row>
        <row r="890">
          <cell r="A890">
            <v>9</v>
          </cell>
          <cell r="B890">
            <v>214</v>
          </cell>
          <cell r="C890">
            <v>8659</v>
          </cell>
          <cell r="D890">
            <v>904.12</v>
          </cell>
          <cell r="E890">
            <v>0</v>
          </cell>
          <cell r="F890">
            <v>29801.07</v>
          </cell>
          <cell r="H890">
            <v>0</v>
          </cell>
          <cell r="I890">
            <v>0</v>
          </cell>
          <cell r="J890">
            <v>0</v>
          </cell>
          <cell r="K890">
            <v>7960480</v>
          </cell>
          <cell r="L890">
            <v>7960480</v>
          </cell>
          <cell r="M890">
            <v>0</v>
          </cell>
          <cell r="N890">
            <v>0</v>
          </cell>
          <cell r="O890" t="str">
            <v>Расчеты с клиентами (Суммы, невыданных пособий по малообеспе</v>
          </cell>
        </row>
        <row r="891">
          <cell r="A891">
            <v>9</v>
          </cell>
          <cell r="B891">
            <v>214</v>
          </cell>
          <cell r="C891">
            <v>214</v>
          </cell>
          <cell r="D891">
            <v>904.13</v>
          </cell>
          <cell r="E891">
            <v>21</v>
          </cell>
          <cell r="F891">
            <v>29806</v>
          </cell>
          <cell r="H891">
            <v>2</v>
          </cell>
          <cell r="I891">
            <v>0</v>
          </cell>
          <cell r="J891">
            <v>0</v>
          </cell>
          <cell r="K891">
            <v>184372</v>
          </cell>
          <cell r="L891">
            <v>212844</v>
          </cell>
          <cell r="M891">
            <v>0</v>
          </cell>
          <cell r="N891">
            <v>28472</v>
          </cell>
          <cell r="O891" t="str">
            <v>Удержанный налог к оплате</v>
          </cell>
        </row>
        <row r="892">
          <cell r="A892">
            <v>9</v>
          </cell>
          <cell r="B892">
            <v>214</v>
          </cell>
          <cell r="C892">
            <v>3563</v>
          </cell>
          <cell r="D892">
            <v>904.13</v>
          </cell>
          <cell r="E892">
            <v>21</v>
          </cell>
          <cell r="F892">
            <v>29806</v>
          </cell>
          <cell r="H892">
            <v>2</v>
          </cell>
          <cell r="I892">
            <v>0</v>
          </cell>
          <cell r="J892">
            <v>78683</v>
          </cell>
          <cell r="K892">
            <v>207515</v>
          </cell>
          <cell r="L892">
            <v>173920</v>
          </cell>
          <cell r="M892">
            <v>0</v>
          </cell>
          <cell r="N892">
            <v>45088</v>
          </cell>
          <cell r="O892" t="str">
            <v>Удержанный налог к оплате</v>
          </cell>
        </row>
        <row r="893">
          <cell r="A893">
            <v>9</v>
          </cell>
          <cell r="B893">
            <v>214</v>
          </cell>
          <cell r="C893">
            <v>5996</v>
          </cell>
          <cell r="D893">
            <v>904.13</v>
          </cell>
          <cell r="E893">
            <v>21</v>
          </cell>
          <cell r="F893">
            <v>29806</v>
          </cell>
          <cell r="H893">
            <v>2</v>
          </cell>
          <cell r="I893">
            <v>0</v>
          </cell>
          <cell r="J893">
            <v>0</v>
          </cell>
          <cell r="K893">
            <v>78012.539999999994</v>
          </cell>
          <cell r="L893">
            <v>78012.539999999994</v>
          </cell>
          <cell r="M893">
            <v>0</v>
          </cell>
          <cell r="N893">
            <v>0</v>
          </cell>
          <cell r="O893" t="str">
            <v>Удержанный налог к оплате</v>
          </cell>
        </row>
        <row r="894">
          <cell r="A894">
            <v>9</v>
          </cell>
          <cell r="B894">
            <v>214</v>
          </cell>
          <cell r="C894">
            <v>7783</v>
          </cell>
          <cell r="D894">
            <v>904.13</v>
          </cell>
          <cell r="E894">
            <v>21</v>
          </cell>
          <cell r="F894">
            <v>29806</v>
          </cell>
          <cell r="H894">
            <v>2</v>
          </cell>
          <cell r="I894">
            <v>0</v>
          </cell>
          <cell r="J894">
            <v>0</v>
          </cell>
          <cell r="K894">
            <v>134871</v>
          </cell>
          <cell r="L894">
            <v>134871</v>
          </cell>
          <cell r="M894">
            <v>0</v>
          </cell>
          <cell r="N894">
            <v>0</v>
          </cell>
          <cell r="O894" t="str">
            <v>Удержанный налог к оплате</v>
          </cell>
        </row>
        <row r="895">
          <cell r="A895">
            <v>9</v>
          </cell>
          <cell r="B895">
            <v>214</v>
          </cell>
          <cell r="C895">
            <v>7948</v>
          </cell>
          <cell r="D895">
            <v>904.13</v>
          </cell>
          <cell r="E895">
            <v>21</v>
          </cell>
          <cell r="F895">
            <v>29806</v>
          </cell>
          <cell r="H895">
            <v>2</v>
          </cell>
          <cell r="I895">
            <v>0</v>
          </cell>
          <cell r="J895">
            <v>0</v>
          </cell>
          <cell r="K895">
            <v>88000.87</v>
          </cell>
          <cell r="L895">
            <v>88000.87</v>
          </cell>
          <cell r="M895">
            <v>0</v>
          </cell>
          <cell r="N895">
            <v>0</v>
          </cell>
          <cell r="O895" t="str">
            <v>Удержанный налог к оплате</v>
          </cell>
        </row>
        <row r="896">
          <cell r="A896">
            <v>9</v>
          </cell>
          <cell r="B896">
            <v>214</v>
          </cell>
          <cell r="C896">
            <v>8002</v>
          </cell>
          <cell r="D896">
            <v>904.13</v>
          </cell>
          <cell r="E896">
            <v>21</v>
          </cell>
          <cell r="F896">
            <v>29806</v>
          </cell>
          <cell r="H896">
            <v>2</v>
          </cell>
          <cell r="I896">
            <v>0</v>
          </cell>
          <cell r="J896">
            <v>22630.76</v>
          </cell>
          <cell r="K896">
            <v>24109.75</v>
          </cell>
          <cell r="L896">
            <v>1478.99</v>
          </cell>
          <cell r="M896">
            <v>0</v>
          </cell>
          <cell r="N896">
            <v>0</v>
          </cell>
          <cell r="O896" t="str">
            <v>Удержанный налог к оплате</v>
          </cell>
        </row>
        <row r="897">
          <cell r="A897">
            <v>9</v>
          </cell>
          <cell r="B897">
            <v>214</v>
          </cell>
          <cell r="C897">
            <v>8104</v>
          </cell>
          <cell r="D897">
            <v>904.13</v>
          </cell>
          <cell r="E897">
            <v>21</v>
          </cell>
          <cell r="F897">
            <v>29806</v>
          </cell>
          <cell r="H897">
            <v>2</v>
          </cell>
          <cell r="I897">
            <v>0</v>
          </cell>
          <cell r="J897">
            <v>5705</v>
          </cell>
          <cell r="K897">
            <v>5705</v>
          </cell>
          <cell r="L897">
            <v>0</v>
          </cell>
          <cell r="M897">
            <v>0</v>
          </cell>
          <cell r="N897">
            <v>0</v>
          </cell>
          <cell r="O897" t="str">
            <v>Удержанный налог к оплате</v>
          </cell>
        </row>
        <row r="898">
          <cell r="A898">
            <v>9</v>
          </cell>
          <cell r="B898">
            <v>214</v>
          </cell>
          <cell r="C898">
            <v>8137</v>
          </cell>
          <cell r="D898">
            <v>904.13</v>
          </cell>
          <cell r="E898">
            <v>21</v>
          </cell>
          <cell r="F898">
            <v>29806</v>
          </cell>
          <cell r="H898">
            <v>2</v>
          </cell>
          <cell r="I898">
            <v>0</v>
          </cell>
          <cell r="J898">
            <v>0</v>
          </cell>
          <cell r="K898">
            <v>55416</v>
          </cell>
          <cell r="L898">
            <v>55416</v>
          </cell>
          <cell r="M898">
            <v>0</v>
          </cell>
          <cell r="N898">
            <v>0</v>
          </cell>
          <cell r="O898" t="str">
            <v>Удержанный налог к оплате</v>
          </cell>
        </row>
        <row r="899">
          <cell r="A899">
            <v>9</v>
          </cell>
          <cell r="B899">
            <v>214</v>
          </cell>
          <cell r="C899">
            <v>8298</v>
          </cell>
          <cell r="D899">
            <v>904.13</v>
          </cell>
          <cell r="E899">
            <v>21</v>
          </cell>
          <cell r="F899">
            <v>29806</v>
          </cell>
          <cell r="H899">
            <v>2</v>
          </cell>
          <cell r="I899">
            <v>0</v>
          </cell>
          <cell r="J899">
            <v>0</v>
          </cell>
          <cell r="K899">
            <v>99043.3</v>
          </cell>
          <cell r="L899">
            <v>99043.3</v>
          </cell>
          <cell r="M899">
            <v>0</v>
          </cell>
          <cell r="N899">
            <v>0</v>
          </cell>
          <cell r="O899" t="str">
            <v>Удержанный налог к оплате</v>
          </cell>
        </row>
        <row r="900">
          <cell r="A900">
            <v>9</v>
          </cell>
          <cell r="B900">
            <v>214</v>
          </cell>
          <cell r="C900">
            <v>8659</v>
          </cell>
          <cell r="D900">
            <v>904.13</v>
          </cell>
          <cell r="E900">
            <v>21</v>
          </cell>
          <cell r="F900">
            <v>29806</v>
          </cell>
          <cell r="H900">
            <v>2</v>
          </cell>
          <cell r="I900">
            <v>0</v>
          </cell>
          <cell r="J900">
            <v>9053.31</v>
          </cell>
          <cell r="K900">
            <v>75086.31</v>
          </cell>
          <cell r="L900">
            <v>66033</v>
          </cell>
          <cell r="M900">
            <v>0</v>
          </cell>
          <cell r="N900">
            <v>0</v>
          </cell>
          <cell r="O900" t="str">
            <v>Удержанный налог к оплате</v>
          </cell>
        </row>
        <row r="901">
          <cell r="A901">
            <v>9</v>
          </cell>
          <cell r="B901">
            <v>214</v>
          </cell>
          <cell r="C901">
            <v>214</v>
          </cell>
          <cell r="D901">
            <v>904.14</v>
          </cell>
          <cell r="E901">
            <v>21</v>
          </cell>
          <cell r="F901">
            <v>29810</v>
          </cell>
          <cell r="H901">
            <v>2</v>
          </cell>
          <cell r="I901">
            <v>0</v>
          </cell>
          <cell r="J901">
            <v>0</v>
          </cell>
          <cell r="K901">
            <v>580526</v>
          </cell>
          <cell r="L901">
            <v>587722</v>
          </cell>
          <cell r="M901">
            <v>0</v>
          </cell>
          <cell r="N901">
            <v>7196</v>
          </cell>
          <cell r="O901" t="str">
            <v>36%, 1,2% и 0,5% отчислений в Пенсионный фонд</v>
          </cell>
        </row>
        <row r="902">
          <cell r="A902">
            <v>9</v>
          </cell>
          <cell r="B902">
            <v>214</v>
          </cell>
          <cell r="C902">
            <v>3563</v>
          </cell>
          <cell r="D902">
            <v>904.14</v>
          </cell>
          <cell r="E902">
            <v>21</v>
          </cell>
          <cell r="F902">
            <v>29810</v>
          </cell>
          <cell r="H902">
            <v>2</v>
          </cell>
          <cell r="I902">
            <v>0</v>
          </cell>
          <cell r="J902">
            <v>13377.26</v>
          </cell>
          <cell r="K902">
            <v>350899.9</v>
          </cell>
          <cell r="L902">
            <v>337522.64</v>
          </cell>
          <cell r="M902">
            <v>0</v>
          </cell>
          <cell r="N902">
            <v>0</v>
          </cell>
          <cell r="O902" t="str">
            <v>36%, 1,2% и 0,5% отчислений в Пенсионный фонд</v>
          </cell>
        </row>
        <row r="903">
          <cell r="A903">
            <v>9</v>
          </cell>
          <cell r="B903">
            <v>214</v>
          </cell>
          <cell r="C903">
            <v>5996</v>
          </cell>
          <cell r="D903">
            <v>904.14</v>
          </cell>
          <cell r="E903">
            <v>21</v>
          </cell>
          <cell r="F903">
            <v>29810</v>
          </cell>
          <cell r="H903">
            <v>2</v>
          </cell>
          <cell r="I903">
            <v>0</v>
          </cell>
          <cell r="J903">
            <v>0</v>
          </cell>
          <cell r="K903">
            <v>412618.33</v>
          </cell>
          <cell r="L903">
            <v>503923.29</v>
          </cell>
          <cell r="M903">
            <v>0</v>
          </cell>
          <cell r="N903">
            <v>91304.960000000006</v>
          </cell>
          <cell r="O903" t="str">
            <v>36%, 1,2% и 0,5% отчислений в Пенсионный фонд</v>
          </cell>
        </row>
        <row r="904">
          <cell r="A904">
            <v>9</v>
          </cell>
          <cell r="B904">
            <v>214</v>
          </cell>
          <cell r="C904">
            <v>7783</v>
          </cell>
          <cell r="D904">
            <v>904.14</v>
          </cell>
          <cell r="E904">
            <v>21</v>
          </cell>
          <cell r="F904">
            <v>29810</v>
          </cell>
          <cell r="H904">
            <v>2</v>
          </cell>
          <cell r="I904">
            <v>0</v>
          </cell>
          <cell r="J904">
            <v>0</v>
          </cell>
          <cell r="K904">
            <v>486527.98</v>
          </cell>
          <cell r="L904">
            <v>486677.74</v>
          </cell>
          <cell r="M904">
            <v>0</v>
          </cell>
          <cell r="N904">
            <v>149.76</v>
          </cell>
          <cell r="O904" t="str">
            <v>36%, 1,2% и 0,5% отчислений в Пенсионный фонд</v>
          </cell>
        </row>
        <row r="905">
          <cell r="A905">
            <v>9</v>
          </cell>
          <cell r="B905">
            <v>214</v>
          </cell>
          <cell r="C905">
            <v>7845</v>
          </cell>
          <cell r="D905">
            <v>904.14</v>
          </cell>
          <cell r="E905">
            <v>21</v>
          </cell>
          <cell r="F905">
            <v>29810</v>
          </cell>
          <cell r="H905">
            <v>2</v>
          </cell>
          <cell r="I905">
            <v>0</v>
          </cell>
          <cell r="J905">
            <v>73743.19</v>
          </cell>
          <cell r="K905">
            <v>447844.01</v>
          </cell>
          <cell r="L905">
            <v>374447.84</v>
          </cell>
          <cell r="M905">
            <v>0</v>
          </cell>
          <cell r="N905">
            <v>347.02</v>
          </cell>
          <cell r="O905" t="str">
            <v>36%, 1,2% и 0,5% отчислений в Пенсионный фонд</v>
          </cell>
        </row>
        <row r="906">
          <cell r="A906">
            <v>9</v>
          </cell>
          <cell r="B906">
            <v>214</v>
          </cell>
          <cell r="C906">
            <v>7948</v>
          </cell>
          <cell r="D906">
            <v>904.14</v>
          </cell>
          <cell r="E906">
            <v>21</v>
          </cell>
          <cell r="F906">
            <v>29810</v>
          </cell>
          <cell r="H906">
            <v>2</v>
          </cell>
          <cell r="I906">
            <v>0</v>
          </cell>
          <cell r="J906">
            <v>4673.3</v>
          </cell>
          <cell r="K906">
            <v>674538.65</v>
          </cell>
          <cell r="L906">
            <v>672345.09</v>
          </cell>
          <cell r="M906">
            <v>0</v>
          </cell>
          <cell r="N906">
            <v>2479.7399999999998</v>
          </cell>
          <cell r="O906" t="str">
            <v>36%, 1,2% и 0,5% отчислений в Пенсионный фонд</v>
          </cell>
        </row>
        <row r="907">
          <cell r="A907">
            <v>9</v>
          </cell>
          <cell r="B907">
            <v>214</v>
          </cell>
          <cell r="C907">
            <v>8002</v>
          </cell>
          <cell r="D907">
            <v>904.14</v>
          </cell>
          <cell r="E907">
            <v>21</v>
          </cell>
          <cell r="F907">
            <v>29810</v>
          </cell>
          <cell r="H907">
            <v>2</v>
          </cell>
          <cell r="I907">
            <v>0</v>
          </cell>
          <cell r="J907">
            <v>25304</v>
          </cell>
          <cell r="K907">
            <v>458527.7</v>
          </cell>
          <cell r="L907">
            <v>433223.7</v>
          </cell>
          <cell r="M907">
            <v>0</v>
          </cell>
          <cell r="N907">
            <v>0</v>
          </cell>
          <cell r="O907" t="str">
            <v>36%, 1,2% и 0,5% отчислений в Пенсионный фонд</v>
          </cell>
        </row>
        <row r="908">
          <cell r="A908">
            <v>9</v>
          </cell>
          <cell r="B908">
            <v>214</v>
          </cell>
          <cell r="C908">
            <v>8104</v>
          </cell>
          <cell r="D908">
            <v>904.14</v>
          </cell>
          <cell r="E908">
            <v>21</v>
          </cell>
          <cell r="F908">
            <v>29810</v>
          </cell>
          <cell r="H908">
            <v>2</v>
          </cell>
          <cell r="I908">
            <v>0</v>
          </cell>
          <cell r="J908">
            <v>229484.74</v>
          </cell>
          <cell r="K908">
            <v>511817</v>
          </cell>
          <cell r="L908">
            <v>311236.18</v>
          </cell>
          <cell r="M908">
            <v>0</v>
          </cell>
          <cell r="N908">
            <v>28903.919999999998</v>
          </cell>
          <cell r="O908" t="str">
            <v>36%, 1,2% и 0,5% отчислений в Пенсионный фонд</v>
          </cell>
        </row>
        <row r="909">
          <cell r="A909">
            <v>9</v>
          </cell>
          <cell r="B909">
            <v>214</v>
          </cell>
          <cell r="C909">
            <v>8137</v>
          </cell>
          <cell r="D909">
            <v>904.14</v>
          </cell>
          <cell r="E909">
            <v>21</v>
          </cell>
          <cell r="F909">
            <v>29810</v>
          </cell>
          <cell r="H909">
            <v>2</v>
          </cell>
          <cell r="I909">
            <v>0</v>
          </cell>
          <cell r="J909">
            <v>7251</v>
          </cell>
          <cell r="K909">
            <v>251078</v>
          </cell>
          <cell r="L909">
            <v>245942</v>
          </cell>
          <cell r="M909">
            <v>0</v>
          </cell>
          <cell r="N909">
            <v>2115</v>
          </cell>
          <cell r="O909" t="str">
            <v>36%, 1,2% и 0,5% отчислений в Пенсионный фонд</v>
          </cell>
        </row>
        <row r="910">
          <cell r="A910">
            <v>9</v>
          </cell>
          <cell r="B910">
            <v>214</v>
          </cell>
          <cell r="C910">
            <v>8298</v>
          </cell>
          <cell r="D910">
            <v>904.14</v>
          </cell>
          <cell r="E910">
            <v>21</v>
          </cell>
          <cell r="F910">
            <v>29810</v>
          </cell>
          <cell r="H910">
            <v>2</v>
          </cell>
          <cell r="I910">
            <v>0</v>
          </cell>
          <cell r="J910">
            <v>0</v>
          </cell>
          <cell r="K910">
            <v>391767.11</v>
          </cell>
          <cell r="L910">
            <v>391767.11</v>
          </cell>
          <cell r="M910">
            <v>0</v>
          </cell>
          <cell r="N910">
            <v>0</v>
          </cell>
          <cell r="O910" t="str">
            <v>36%, 1,2% и 0,5% отчислений в Пенсионный фонд</v>
          </cell>
        </row>
        <row r="911">
          <cell r="A911">
            <v>9</v>
          </cell>
          <cell r="B911">
            <v>214</v>
          </cell>
          <cell r="C911">
            <v>8533</v>
          </cell>
          <cell r="D911">
            <v>904.14</v>
          </cell>
          <cell r="E911">
            <v>21</v>
          </cell>
          <cell r="F911">
            <v>29810</v>
          </cell>
          <cell r="H911">
            <v>2</v>
          </cell>
          <cell r="I911">
            <v>0</v>
          </cell>
          <cell r="J911">
            <v>0</v>
          </cell>
          <cell r="K911">
            <v>102877.41</v>
          </cell>
          <cell r="L911">
            <v>103852.6</v>
          </cell>
          <cell r="M911">
            <v>0</v>
          </cell>
          <cell r="N911">
            <v>975.19</v>
          </cell>
          <cell r="O911" t="str">
            <v>36%, 1,2% и 0,5% отчислений в Пенсионный фонд</v>
          </cell>
        </row>
        <row r="912">
          <cell r="A912">
            <v>9</v>
          </cell>
          <cell r="B912">
            <v>214</v>
          </cell>
          <cell r="C912">
            <v>8659</v>
          </cell>
          <cell r="D912">
            <v>904.14</v>
          </cell>
          <cell r="E912">
            <v>21</v>
          </cell>
          <cell r="F912">
            <v>29810</v>
          </cell>
          <cell r="H912">
            <v>2</v>
          </cell>
          <cell r="I912">
            <v>0</v>
          </cell>
          <cell r="J912">
            <v>23445</v>
          </cell>
          <cell r="K912">
            <v>356201.05</v>
          </cell>
          <cell r="L912">
            <v>336668.05</v>
          </cell>
          <cell r="M912">
            <v>0</v>
          </cell>
          <cell r="N912">
            <v>3912</v>
          </cell>
          <cell r="O912" t="str">
            <v>36%, 1,2% и 0,5% отчислений в Пенсионный фонд</v>
          </cell>
        </row>
        <row r="913">
          <cell r="A913">
            <v>9</v>
          </cell>
          <cell r="B913">
            <v>214</v>
          </cell>
          <cell r="C913">
            <v>214</v>
          </cell>
          <cell r="D913">
            <v>904.15</v>
          </cell>
          <cell r="E913">
            <v>21</v>
          </cell>
          <cell r="F913">
            <v>29812</v>
          </cell>
          <cell r="H913">
            <v>2</v>
          </cell>
          <cell r="I913">
            <v>0</v>
          </cell>
          <cell r="J913">
            <v>0</v>
          </cell>
          <cell r="K913">
            <v>43359</v>
          </cell>
          <cell r="L913">
            <v>78704.11</v>
          </cell>
          <cell r="M913">
            <v>0</v>
          </cell>
          <cell r="N913">
            <v>35345.11</v>
          </cell>
          <cell r="O913" t="str">
            <v>2% и 1% отчислений в Фонд занятости</v>
          </cell>
        </row>
        <row r="914">
          <cell r="A914">
            <v>9</v>
          </cell>
          <cell r="B914">
            <v>214</v>
          </cell>
          <cell r="C914">
            <v>3563</v>
          </cell>
          <cell r="D914">
            <v>904.15</v>
          </cell>
          <cell r="E914">
            <v>21</v>
          </cell>
          <cell r="F914">
            <v>29812</v>
          </cell>
          <cell r="H914">
            <v>2</v>
          </cell>
          <cell r="I914">
            <v>0</v>
          </cell>
          <cell r="J914">
            <v>62175</v>
          </cell>
          <cell r="K914">
            <v>99943.48</v>
          </cell>
          <cell r="L914">
            <v>37768.480000000003</v>
          </cell>
          <cell r="M914">
            <v>0</v>
          </cell>
          <cell r="N914">
            <v>0</v>
          </cell>
          <cell r="O914" t="str">
            <v>2% и 1% отчислений в Фонд занятости</v>
          </cell>
        </row>
        <row r="915">
          <cell r="A915">
            <v>9</v>
          </cell>
          <cell r="B915">
            <v>214</v>
          </cell>
          <cell r="C915">
            <v>5996</v>
          </cell>
          <cell r="D915">
            <v>904.15</v>
          </cell>
          <cell r="E915">
            <v>21</v>
          </cell>
          <cell r="F915">
            <v>29812</v>
          </cell>
          <cell r="H915">
            <v>2</v>
          </cell>
          <cell r="I915">
            <v>0</v>
          </cell>
          <cell r="J915">
            <v>477.12</v>
          </cell>
          <cell r="K915">
            <v>11200.84</v>
          </cell>
          <cell r="L915">
            <v>32264.54</v>
          </cell>
          <cell r="M915">
            <v>0</v>
          </cell>
          <cell r="N915">
            <v>21540.82</v>
          </cell>
          <cell r="O915" t="str">
            <v>2% и 1% отчислений в Фонд занятости</v>
          </cell>
        </row>
        <row r="916">
          <cell r="A916">
            <v>9</v>
          </cell>
          <cell r="B916">
            <v>214</v>
          </cell>
          <cell r="C916">
            <v>7783</v>
          </cell>
          <cell r="D916">
            <v>904.15</v>
          </cell>
          <cell r="E916">
            <v>21</v>
          </cell>
          <cell r="F916">
            <v>29812</v>
          </cell>
          <cell r="H916">
            <v>2</v>
          </cell>
          <cell r="I916">
            <v>0</v>
          </cell>
          <cell r="J916">
            <v>0</v>
          </cell>
          <cell r="K916">
            <v>68303.16</v>
          </cell>
          <cell r="L916">
            <v>68303.16</v>
          </cell>
          <cell r="M916">
            <v>0</v>
          </cell>
          <cell r="N916">
            <v>0</v>
          </cell>
          <cell r="O916" t="str">
            <v>2% и 1% отчислений в Фонд занятости</v>
          </cell>
        </row>
        <row r="917">
          <cell r="A917">
            <v>9</v>
          </cell>
          <cell r="B917">
            <v>214</v>
          </cell>
          <cell r="C917">
            <v>7845</v>
          </cell>
          <cell r="D917">
            <v>904.15</v>
          </cell>
          <cell r="E917">
            <v>21</v>
          </cell>
          <cell r="F917">
            <v>29812</v>
          </cell>
          <cell r="H917">
            <v>2</v>
          </cell>
          <cell r="I917">
            <v>0</v>
          </cell>
          <cell r="J917">
            <v>6369.77</v>
          </cell>
          <cell r="K917">
            <v>27483.18</v>
          </cell>
          <cell r="L917">
            <v>23392.98</v>
          </cell>
          <cell r="M917">
            <v>0</v>
          </cell>
          <cell r="N917">
            <v>2279.5700000000002</v>
          </cell>
          <cell r="O917" t="str">
            <v>2% и 1% отчислений в Фонд занятости</v>
          </cell>
        </row>
        <row r="918">
          <cell r="A918">
            <v>9</v>
          </cell>
          <cell r="B918">
            <v>214</v>
          </cell>
          <cell r="C918">
            <v>7948</v>
          </cell>
          <cell r="D918">
            <v>904.15</v>
          </cell>
          <cell r="E918">
            <v>21</v>
          </cell>
          <cell r="F918">
            <v>29812</v>
          </cell>
          <cell r="H918">
            <v>2</v>
          </cell>
          <cell r="I918">
            <v>0</v>
          </cell>
          <cell r="J918">
            <v>0</v>
          </cell>
          <cell r="K918">
            <v>14983.6</v>
          </cell>
          <cell r="L918">
            <v>14983.6</v>
          </cell>
          <cell r="M918">
            <v>0</v>
          </cell>
          <cell r="N918">
            <v>0</v>
          </cell>
          <cell r="O918" t="str">
            <v>2% и 1% отчислений в Фонд занятости</v>
          </cell>
        </row>
        <row r="919">
          <cell r="A919">
            <v>9</v>
          </cell>
          <cell r="B919">
            <v>214</v>
          </cell>
          <cell r="C919">
            <v>8002</v>
          </cell>
          <cell r="D919">
            <v>904.15</v>
          </cell>
          <cell r="E919">
            <v>21</v>
          </cell>
          <cell r="F919">
            <v>29812</v>
          </cell>
          <cell r="H919">
            <v>2</v>
          </cell>
          <cell r="I919">
            <v>0</v>
          </cell>
          <cell r="J919">
            <v>0</v>
          </cell>
          <cell r="K919">
            <v>12086.36</v>
          </cell>
          <cell r="L919">
            <v>13398.2</v>
          </cell>
          <cell r="M919">
            <v>0</v>
          </cell>
          <cell r="N919">
            <v>1311.84</v>
          </cell>
          <cell r="O919" t="str">
            <v>2% и 1% отчислений в Фонд занятости</v>
          </cell>
        </row>
        <row r="920">
          <cell r="A920">
            <v>9</v>
          </cell>
          <cell r="B920">
            <v>214</v>
          </cell>
          <cell r="C920">
            <v>8104</v>
          </cell>
          <cell r="D920">
            <v>904.15</v>
          </cell>
          <cell r="E920">
            <v>21</v>
          </cell>
          <cell r="F920">
            <v>29812</v>
          </cell>
          <cell r="H920">
            <v>2</v>
          </cell>
          <cell r="I920">
            <v>0</v>
          </cell>
          <cell r="J920">
            <v>4656.2299999999996</v>
          </cell>
          <cell r="K920">
            <v>18563.45</v>
          </cell>
          <cell r="L920">
            <v>14656.77</v>
          </cell>
          <cell r="M920">
            <v>0</v>
          </cell>
          <cell r="N920">
            <v>749.55</v>
          </cell>
          <cell r="O920" t="str">
            <v>2% и 1% отчислений в Фонд занятости</v>
          </cell>
        </row>
        <row r="921">
          <cell r="A921">
            <v>9</v>
          </cell>
          <cell r="B921">
            <v>214</v>
          </cell>
          <cell r="C921">
            <v>8137</v>
          </cell>
          <cell r="D921">
            <v>904.15</v>
          </cell>
          <cell r="E921">
            <v>21</v>
          </cell>
          <cell r="F921">
            <v>29812</v>
          </cell>
          <cell r="H921">
            <v>2</v>
          </cell>
          <cell r="I921">
            <v>0</v>
          </cell>
          <cell r="J921">
            <v>0</v>
          </cell>
          <cell r="K921">
            <v>10202</v>
          </cell>
          <cell r="L921">
            <v>10202</v>
          </cell>
          <cell r="M921">
            <v>0</v>
          </cell>
          <cell r="N921">
            <v>0</v>
          </cell>
          <cell r="O921" t="str">
            <v>2% и 1% отчислений в Фонд занятости</v>
          </cell>
        </row>
        <row r="922">
          <cell r="A922">
            <v>9</v>
          </cell>
          <cell r="B922">
            <v>214</v>
          </cell>
          <cell r="C922">
            <v>8298</v>
          </cell>
          <cell r="D922">
            <v>904.15</v>
          </cell>
          <cell r="E922">
            <v>21</v>
          </cell>
          <cell r="F922">
            <v>29812</v>
          </cell>
          <cell r="H922">
            <v>2</v>
          </cell>
          <cell r="I922">
            <v>0</v>
          </cell>
          <cell r="J922">
            <v>0</v>
          </cell>
          <cell r="K922">
            <v>55482.01</v>
          </cell>
          <cell r="L922">
            <v>55482.01</v>
          </cell>
          <cell r="M922">
            <v>0</v>
          </cell>
          <cell r="N922">
            <v>0</v>
          </cell>
          <cell r="O922" t="str">
            <v>2% и 1% отчислений в Фонд занятости</v>
          </cell>
        </row>
        <row r="923">
          <cell r="A923">
            <v>9</v>
          </cell>
          <cell r="B923">
            <v>214</v>
          </cell>
          <cell r="C923">
            <v>8533</v>
          </cell>
          <cell r="D923">
            <v>904.15</v>
          </cell>
          <cell r="E923">
            <v>21</v>
          </cell>
          <cell r="F923">
            <v>29812</v>
          </cell>
          <cell r="H923">
            <v>2</v>
          </cell>
          <cell r="I923">
            <v>0</v>
          </cell>
          <cell r="J923">
            <v>0</v>
          </cell>
          <cell r="K923">
            <v>16314</v>
          </cell>
          <cell r="L923">
            <v>16314</v>
          </cell>
          <cell r="M923">
            <v>0</v>
          </cell>
          <cell r="N923">
            <v>0</v>
          </cell>
          <cell r="O923" t="str">
            <v>2% и 1% отчислений в Фонд занятости</v>
          </cell>
        </row>
        <row r="924">
          <cell r="A924">
            <v>9</v>
          </cell>
          <cell r="B924">
            <v>214</v>
          </cell>
          <cell r="C924">
            <v>8659</v>
          </cell>
          <cell r="D924">
            <v>904.15</v>
          </cell>
          <cell r="E924">
            <v>21</v>
          </cell>
          <cell r="F924">
            <v>29812</v>
          </cell>
          <cell r="H924">
            <v>2</v>
          </cell>
          <cell r="I924">
            <v>0</v>
          </cell>
          <cell r="J924">
            <v>0</v>
          </cell>
          <cell r="K924">
            <v>15354.5</v>
          </cell>
          <cell r="L924">
            <v>15354.5</v>
          </cell>
          <cell r="M924">
            <v>0</v>
          </cell>
          <cell r="N924">
            <v>0</v>
          </cell>
          <cell r="O924" t="str">
            <v>2% и 1% отчислений в Фонд занятости</v>
          </cell>
        </row>
        <row r="925">
          <cell r="A925">
            <v>9</v>
          </cell>
          <cell r="B925">
            <v>214</v>
          </cell>
          <cell r="C925">
            <v>7948</v>
          </cell>
          <cell r="D925">
            <v>904.16</v>
          </cell>
          <cell r="E925">
            <v>21</v>
          </cell>
          <cell r="F925">
            <v>29816</v>
          </cell>
          <cell r="H925">
            <v>2</v>
          </cell>
          <cell r="I925">
            <v>0</v>
          </cell>
          <cell r="J925">
            <v>0</v>
          </cell>
          <cell r="K925">
            <v>4374.83</v>
          </cell>
          <cell r="L925">
            <v>4374.83</v>
          </cell>
          <cell r="M925">
            <v>0</v>
          </cell>
          <cell r="N925">
            <v>0</v>
          </cell>
          <cell r="O925" t="str">
            <v>Излишки, выявленные у кассиров</v>
          </cell>
        </row>
        <row r="926">
          <cell r="A926">
            <v>9</v>
          </cell>
          <cell r="B926">
            <v>214</v>
          </cell>
          <cell r="C926">
            <v>8298</v>
          </cell>
          <cell r="D926">
            <v>904.16</v>
          </cell>
          <cell r="E926">
            <v>21</v>
          </cell>
          <cell r="F926">
            <v>29816</v>
          </cell>
          <cell r="H926">
            <v>2</v>
          </cell>
          <cell r="I926">
            <v>0</v>
          </cell>
          <cell r="J926">
            <v>0</v>
          </cell>
          <cell r="K926">
            <v>230.37</v>
          </cell>
          <cell r="L926">
            <v>230.37</v>
          </cell>
          <cell r="M926">
            <v>0</v>
          </cell>
          <cell r="N926">
            <v>0</v>
          </cell>
          <cell r="O926" t="str">
            <v>Излишки, выявленные у кассиров</v>
          </cell>
        </row>
        <row r="927">
          <cell r="A927">
            <v>9</v>
          </cell>
          <cell r="B927">
            <v>214</v>
          </cell>
          <cell r="C927">
            <v>8659</v>
          </cell>
          <cell r="D927">
            <v>904.16</v>
          </cell>
          <cell r="E927">
            <v>21</v>
          </cell>
          <cell r="F927">
            <v>29816</v>
          </cell>
          <cell r="H927">
            <v>2</v>
          </cell>
          <cell r="I927">
            <v>0</v>
          </cell>
          <cell r="J927">
            <v>0</v>
          </cell>
          <cell r="K927">
            <v>28</v>
          </cell>
          <cell r="L927">
            <v>28</v>
          </cell>
          <cell r="M927">
            <v>0</v>
          </cell>
          <cell r="N927">
            <v>0</v>
          </cell>
          <cell r="O927" t="str">
            <v>Излишки, выявленные у кассиров</v>
          </cell>
        </row>
        <row r="928">
          <cell r="A928">
            <v>9</v>
          </cell>
          <cell r="B928">
            <v>214</v>
          </cell>
          <cell r="C928">
            <v>214</v>
          </cell>
          <cell r="D928">
            <v>904.18</v>
          </cell>
          <cell r="E928">
            <v>21</v>
          </cell>
          <cell r="F928">
            <v>19909.18</v>
          </cell>
          <cell r="H928">
            <v>1</v>
          </cell>
          <cell r="I928">
            <v>0</v>
          </cell>
          <cell r="J928">
            <v>0</v>
          </cell>
          <cell r="K928">
            <v>204100000</v>
          </cell>
          <cell r="L928">
            <v>204100000</v>
          </cell>
          <cell r="M928">
            <v>0</v>
          </cell>
          <cell r="N928">
            <v>0</v>
          </cell>
          <cell r="O928" t="str">
            <v>Расчеты с "Фондом возмещения" (вклад "Индексация")</v>
          </cell>
        </row>
        <row r="929">
          <cell r="A929">
            <v>9</v>
          </cell>
          <cell r="B929">
            <v>214</v>
          </cell>
          <cell r="C929">
            <v>3563</v>
          </cell>
          <cell r="D929">
            <v>904.18</v>
          </cell>
          <cell r="E929">
            <v>21</v>
          </cell>
          <cell r="F929">
            <v>19909.18</v>
          </cell>
          <cell r="H929">
            <v>1</v>
          </cell>
          <cell r="I929">
            <v>178442382.97999999</v>
          </cell>
          <cell r="J929">
            <v>0</v>
          </cell>
          <cell r="K929">
            <v>5140</v>
          </cell>
          <cell r="L929">
            <v>46170000</v>
          </cell>
          <cell r="M929">
            <v>132277522.98</v>
          </cell>
          <cell r="N929">
            <v>0</v>
          </cell>
          <cell r="O929" t="str">
            <v>Расчеты с "Фондом возмещения" (вклад "Индексация")</v>
          </cell>
        </row>
        <row r="930">
          <cell r="A930">
            <v>9</v>
          </cell>
          <cell r="B930">
            <v>214</v>
          </cell>
          <cell r="C930">
            <v>5996</v>
          </cell>
          <cell r="D930">
            <v>904.18</v>
          </cell>
          <cell r="E930">
            <v>21</v>
          </cell>
          <cell r="F930">
            <v>19909.18</v>
          </cell>
          <cell r="H930">
            <v>1</v>
          </cell>
          <cell r="I930">
            <v>201243684.44</v>
          </cell>
          <cell r="J930">
            <v>0</v>
          </cell>
          <cell r="K930">
            <v>3896212.59</v>
          </cell>
          <cell r="L930">
            <v>52724872.350000001</v>
          </cell>
          <cell r="M930">
            <v>152415024.68000001</v>
          </cell>
          <cell r="N930">
            <v>0</v>
          </cell>
          <cell r="O930" t="str">
            <v>Расчеты с "Фондом возмещения" (вклад "Индексация")</v>
          </cell>
        </row>
        <row r="931">
          <cell r="A931">
            <v>9</v>
          </cell>
          <cell r="B931">
            <v>214</v>
          </cell>
          <cell r="C931">
            <v>7783</v>
          </cell>
          <cell r="D931">
            <v>904.18</v>
          </cell>
          <cell r="E931">
            <v>21</v>
          </cell>
          <cell r="F931">
            <v>19909.18</v>
          </cell>
          <cell r="H931">
            <v>1</v>
          </cell>
          <cell r="I931">
            <v>122302055.33</v>
          </cell>
          <cell r="J931">
            <v>0</v>
          </cell>
          <cell r="K931">
            <v>1979.2</v>
          </cell>
          <cell r="L931">
            <v>23600000</v>
          </cell>
          <cell r="M931">
            <v>98704034.530000001</v>
          </cell>
          <cell r="N931">
            <v>0</v>
          </cell>
          <cell r="O931" t="str">
            <v>Расчеты с "Фондом возмещения" (вклад "Индексация")</v>
          </cell>
        </row>
        <row r="932">
          <cell r="A932">
            <v>9</v>
          </cell>
          <cell r="B932">
            <v>214</v>
          </cell>
          <cell r="C932">
            <v>7845</v>
          </cell>
          <cell r="D932">
            <v>904.18</v>
          </cell>
          <cell r="E932">
            <v>21</v>
          </cell>
          <cell r="F932">
            <v>19909.18</v>
          </cell>
          <cell r="H932">
            <v>1</v>
          </cell>
          <cell r="I932">
            <v>64806947</v>
          </cell>
          <cell r="J932">
            <v>0</v>
          </cell>
          <cell r="K932">
            <v>45.83</v>
          </cell>
          <cell r="L932">
            <v>17280000</v>
          </cell>
          <cell r="M932">
            <v>47526992.829999998</v>
          </cell>
          <cell r="N932">
            <v>0</v>
          </cell>
          <cell r="O932" t="str">
            <v>Расчеты с "Фондом возмещения" (вклад "Индексация")</v>
          </cell>
        </row>
        <row r="933">
          <cell r="A933">
            <v>9</v>
          </cell>
          <cell r="B933">
            <v>214</v>
          </cell>
          <cell r="C933">
            <v>7948</v>
          </cell>
          <cell r="D933">
            <v>904.18</v>
          </cell>
          <cell r="E933">
            <v>21</v>
          </cell>
          <cell r="F933">
            <v>19909.18</v>
          </cell>
          <cell r="H933">
            <v>1</v>
          </cell>
          <cell r="I933">
            <v>63770534.189999998</v>
          </cell>
          <cell r="J933">
            <v>0</v>
          </cell>
          <cell r="K933">
            <v>1108.53</v>
          </cell>
          <cell r="L933">
            <v>17450066.440000001</v>
          </cell>
          <cell r="M933">
            <v>46321576.280000001</v>
          </cell>
          <cell r="N933">
            <v>0</v>
          </cell>
          <cell r="O933" t="str">
            <v>Расчеты с "Фондом возмещения" (вклад "Индексация")</v>
          </cell>
        </row>
        <row r="934">
          <cell r="A934">
            <v>9</v>
          </cell>
          <cell r="B934">
            <v>214</v>
          </cell>
          <cell r="C934">
            <v>8002</v>
          </cell>
          <cell r="D934">
            <v>904.18</v>
          </cell>
          <cell r="E934">
            <v>21</v>
          </cell>
          <cell r="F934">
            <v>19909.18</v>
          </cell>
          <cell r="H934">
            <v>1</v>
          </cell>
          <cell r="I934">
            <v>39547337.630000003</v>
          </cell>
          <cell r="J934">
            <v>0</v>
          </cell>
          <cell r="K934">
            <v>0</v>
          </cell>
          <cell r="L934">
            <v>10025000</v>
          </cell>
          <cell r="M934">
            <v>29522337.629999999</v>
          </cell>
          <cell r="N934">
            <v>0</v>
          </cell>
          <cell r="O934" t="str">
            <v>Расчеты с "Фондом возмещения" (вклад "Индексация")</v>
          </cell>
        </row>
        <row r="935">
          <cell r="A935">
            <v>9</v>
          </cell>
          <cell r="B935">
            <v>214</v>
          </cell>
          <cell r="C935">
            <v>8104</v>
          </cell>
          <cell r="D935">
            <v>904.18</v>
          </cell>
          <cell r="E935">
            <v>21</v>
          </cell>
          <cell r="F935">
            <v>19909.18</v>
          </cell>
          <cell r="H935">
            <v>1</v>
          </cell>
          <cell r="I935">
            <v>63887272.32</v>
          </cell>
          <cell r="J935">
            <v>0</v>
          </cell>
          <cell r="K935">
            <v>61204.160000000003</v>
          </cell>
          <cell r="L935">
            <v>16600000</v>
          </cell>
          <cell r="M935">
            <v>47348476.479999997</v>
          </cell>
          <cell r="N935">
            <v>0</v>
          </cell>
          <cell r="O935" t="str">
            <v>Расчеты с "Фондом возмещения" (вклад "Индексация")</v>
          </cell>
        </row>
        <row r="936">
          <cell r="A936">
            <v>9</v>
          </cell>
          <cell r="B936">
            <v>214</v>
          </cell>
          <cell r="C936">
            <v>8137</v>
          </cell>
          <cell r="D936">
            <v>904.18</v>
          </cell>
          <cell r="E936">
            <v>21</v>
          </cell>
          <cell r="F936">
            <v>19909.18</v>
          </cell>
          <cell r="H936">
            <v>1</v>
          </cell>
          <cell r="I936">
            <v>34836034.030000001</v>
          </cell>
          <cell r="J936">
            <v>0</v>
          </cell>
          <cell r="K936">
            <v>2091.61</v>
          </cell>
          <cell r="L936">
            <v>8901916.9700000007</v>
          </cell>
          <cell r="M936">
            <v>25936208.670000002</v>
          </cell>
          <cell r="N936">
            <v>0</v>
          </cell>
          <cell r="O936" t="str">
            <v>Расчеты с "Фондом возмещения" (вклад "Индексация")</v>
          </cell>
        </row>
        <row r="937">
          <cell r="A937">
            <v>9</v>
          </cell>
          <cell r="B937">
            <v>214</v>
          </cell>
          <cell r="C937">
            <v>8298</v>
          </cell>
          <cell r="D937">
            <v>904.18</v>
          </cell>
          <cell r="E937">
            <v>21</v>
          </cell>
          <cell r="F937">
            <v>19909.18</v>
          </cell>
          <cell r="H937">
            <v>1</v>
          </cell>
          <cell r="I937">
            <v>18374133.73</v>
          </cell>
          <cell r="J937">
            <v>0</v>
          </cell>
          <cell r="K937">
            <v>2969.18</v>
          </cell>
          <cell r="L937">
            <v>5345000</v>
          </cell>
          <cell r="M937">
            <v>13032102.91</v>
          </cell>
          <cell r="N937">
            <v>0</v>
          </cell>
          <cell r="O937" t="str">
            <v>Расчеты с "Фондом возмещения" (вклад "Индексация")</v>
          </cell>
        </row>
        <row r="938">
          <cell r="A938">
            <v>9</v>
          </cell>
          <cell r="B938">
            <v>214</v>
          </cell>
          <cell r="C938">
            <v>8533</v>
          </cell>
          <cell r="D938">
            <v>904.18</v>
          </cell>
          <cell r="E938">
            <v>21</v>
          </cell>
          <cell r="F938">
            <v>19909.18</v>
          </cell>
          <cell r="H938">
            <v>1</v>
          </cell>
          <cell r="I938">
            <v>17275028.670000002</v>
          </cell>
          <cell r="J938">
            <v>0</v>
          </cell>
          <cell r="K938">
            <v>1157795.71</v>
          </cell>
          <cell r="L938">
            <v>4590000</v>
          </cell>
          <cell r="M938">
            <v>13842824.380000001</v>
          </cell>
          <cell r="N938">
            <v>0</v>
          </cell>
          <cell r="O938" t="str">
            <v>Расчеты с "Фондом возмещения" (вклад "Индексация")</v>
          </cell>
        </row>
        <row r="939">
          <cell r="A939">
            <v>9</v>
          </cell>
          <cell r="B939">
            <v>214</v>
          </cell>
          <cell r="C939">
            <v>8659</v>
          </cell>
          <cell r="D939">
            <v>904.18</v>
          </cell>
          <cell r="E939">
            <v>21</v>
          </cell>
          <cell r="F939">
            <v>19909.18</v>
          </cell>
          <cell r="H939">
            <v>1</v>
          </cell>
          <cell r="I939">
            <v>17089568.82</v>
          </cell>
          <cell r="J939">
            <v>0</v>
          </cell>
          <cell r="K939">
            <v>0</v>
          </cell>
          <cell r="L939">
            <v>10906391.640000001</v>
          </cell>
          <cell r="M939">
            <v>6183177.1799999997</v>
          </cell>
          <cell r="N939">
            <v>0</v>
          </cell>
          <cell r="O939" t="str">
            <v>Расчеты с "Фондом возмещения" (вклад "Индексация")</v>
          </cell>
        </row>
        <row r="940">
          <cell r="A940">
            <v>9</v>
          </cell>
          <cell r="B940">
            <v>214</v>
          </cell>
          <cell r="C940">
            <v>3563</v>
          </cell>
          <cell r="D940">
            <v>904.21</v>
          </cell>
          <cell r="E940">
            <v>21</v>
          </cell>
          <cell r="F940">
            <v>29846</v>
          </cell>
          <cell r="H940">
            <v>2</v>
          </cell>
          <cell r="I940">
            <v>0</v>
          </cell>
          <cell r="J940">
            <v>0</v>
          </cell>
          <cell r="K940">
            <v>2743.14</v>
          </cell>
          <cell r="L940">
            <v>2743.14</v>
          </cell>
          <cell r="M940">
            <v>0</v>
          </cell>
          <cell r="N940">
            <v>0</v>
          </cell>
          <cell r="O940" t="str">
            <v>Другие кредиты - невостребованные остатки</v>
          </cell>
        </row>
        <row r="941">
          <cell r="A941">
            <v>9</v>
          </cell>
          <cell r="B941">
            <v>214</v>
          </cell>
          <cell r="C941">
            <v>5996</v>
          </cell>
          <cell r="D941">
            <v>904.21</v>
          </cell>
          <cell r="E941">
            <v>21</v>
          </cell>
          <cell r="F941">
            <v>29846</v>
          </cell>
          <cell r="H941">
            <v>2</v>
          </cell>
          <cell r="I941">
            <v>0</v>
          </cell>
          <cell r="J941">
            <v>0</v>
          </cell>
          <cell r="K941">
            <v>1614656.8</v>
          </cell>
          <cell r="L941">
            <v>1614656.8</v>
          </cell>
          <cell r="M941">
            <v>0</v>
          </cell>
          <cell r="N941">
            <v>0</v>
          </cell>
          <cell r="O941" t="str">
            <v>Другие кредиты - невостребованные остатки</v>
          </cell>
        </row>
        <row r="942">
          <cell r="A942">
            <v>9</v>
          </cell>
          <cell r="B942">
            <v>214</v>
          </cell>
          <cell r="C942">
            <v>7948</v>
          </cell>
          <cell r="D942">
            <v>904.21</v>
          </cell>
          <cell r="E942">
            <v>21</v>
          </cell>
          <cell r="F942">
            <v>29846</v>
          </cell>
          <cell r="H942">
            <v>2</v>
          </cell>
          <cell r="I942">
            <v>0</v>
          </cell>
          <cell r="J942">
            <v>0</v>
          </cell>
          <cell r="K942">
            <v>47.6</v>
          </cell>
          <cell r="L942">
            <v>47.6</v>
          </cell>
          <cell r="M942">
            <v>0</v>
          </cell>
          <cell r="N942">
            <v>0</v>
          </cell>
          <cell r="O942" t="str">
            <v>Другие кредиты - невостребованные остатки</v>
          </cell>
        </row>
        <row r="943">
          <cell r="A943">
            <v>9</v>
          </cell>
          <cell r="B943">
            <v>214</v>
          </cell>
          <cell r="C943">
            <v>214</v>
          </cell>
          <cell r="D943">
            <v>904.22</v>
          </cell>
          <cell r="E943">
            <v>21</v>
          </cell>
          <cell r="F943">
            <v>29896.99</v>
          </cell>
          <cell r="H943">
            <v>2</v>
          </cell>
          <cell r="I943">
            <v>0</v>
          </cell>
          <cell r="J943">
            <v>0</v>
          </cell>
          <cell r="K943">
            <v>10270397.42</v>
          </cell>
          <cell r="L943">
            <v>10270397.42</v>
          </cell>
          <cell r="M943">
            <v>0</v>
          </cell>
          <cell r="N943">
            <v>0</v>
          </cell>
          <cell r="O943" t="str">
            <v>Turli majburiyatlar</v>
          </cell>
        </row>
        <row r="944">
          <cell r="A944">
            <v>9</v>
          </cell>
          <cell r="B944">
            <v>214</v>
          </cell>
          <cell r="C944">
            <v>3563</v>
          </cell>
          <cell r="D944">
            <v>904.22</v>
          </cell>
          <cell r="E944">
            <v>21</v>
          </cell>
          <cell r="F944">
            <v>29896.99</v>
          </cell>
          <cell r="H944">
            <v>2</v>
          </cell>
          <cell r="I944">
            <v>0</v>
          </cell>
          <cell r="J944">
            <v>61312.2</v>
          </cell>
          <cell r="K944">
            <v>61312.2</v>
          </cell>
          <cell r="L944">
            <v>0</v>
          </cell>
          <cell r="M944">
            <v>0</v>
          </cell>
          <cell r="N944">
            <v>0</v>
          </cell>
          <cell r="O944" t="str">
            <v>Turli majburiyatlar</v>
          </cell>
        </row>
        <row r="945">
          <cell r="A945">
            <v>9</v>
          </cell>
          <cell r="B945">
            <v>214</v>
          </cell>
          <cell r="C945">
            <v>5996</v>
          </cell>
          <cell r="D945">
            <v>904.22</v>
          </cell>
          <cell r="E945">
            <v>21</v>
          </cell>
          <cell r="F945">
            <v>29896.99</v>
          </cell>
          <cell r="H945">
            <v>2</v>
          </cell>
          <cell r="I945">
            <v>0</v>
          </cell>
          <cell r="J945">
            <v>0</v>
          </cell>
          <cell r="K945">
            <v>1984.35</v>
          </cell>
          <cell r="L945">
            <v>75754.19</v>
          </cell>
          <cell r="M945">
            <v>0</v>
          </cell>
          <cell r="N945">
            <v>73769.84</v>
          </cell>
          <cell r="O945" t="str">
            <v>Turli majburiyatlar</v>
          </cell>
        </row>
        <row r="946">
          <cell r="A946">
            <v>9</v>
          </cell>
          <cell r="B946">
            <v>214</v>
          </cell>
          <cell r="C946">
            <v>7783</v>
          </cell>
          <cell r="D946">
            <v>904.22</v>
          </cell>
          <cell r="E946">
            <v>21</v>
          </cell>
          <cell r="F946">
            <v>29896.99</v>
          </cell>
          <cell r="H946">
            <v>2</v>
          </cell>
          <cell r="I946">
            <v>0</v>
          </cell>
          <cell r="J946">
            <v>46291.29</v>
          </cell>
          <cell r="K946">
            <v>69212.91</v>
          </cell>
          <cell r="L946">
            <v>22921.62</v>
          </cell>
          <cell r="M946">
            <v>0</v>
          </cell>
          <cell r="N946">
            <v>0</v>
          </cell>
          <cell r="O946" t="str">
            <v>Turli majburiyatlar</v>
          </cell>
        </row>
        <row r="947">
          <cell r="A947">
            <v>9</v>
          </cell>
          <cell r="B947">
            <v>214</v>
          </cell>
          <cell r="C947">
            <v>7948</v>
          </cell>
          <cell r="D947">
            <v>904.22</v>
          </cell>
          <cell r="E947">
            <v>21</v>
          </cell>
          <cell r="F947">
            <v>29896.99</v>
          </cell>
          <cell r="H947">
            <v>2</v>
          </cell>
          <cell r="I947">
            <v>0</v>
          </cell>
          <cell r="J947">
            <v>0</v>
          </cell>
          <cell r="K947">
            <v>10</v>
          </cell>
          <cell r="L947">
            <v>10</v>
          </cell>
          <cell r="M947">
            <v>0</v>
          </cell>
          <cell r="N947">
            <v>0</v>
          </cell>
          <cell r="O947" t="str">
            <v>Turli majburiyatlar</v>
          </cell>
        </row>
        <row r="948">
          <cell r="A948">
            <v>9</v>
          </cell>
          <cell r="B948">
            <v>214</v>
          </cell>
          <cell r="C948">
            <v>8104</v>
          </cell>
          <cell r="D948">
            <v>904.22</v>
          </cell>
          <cell r="E948">
            <v>21</v>
          </cell>
          <cell r="F948">
            <v>29896.99</v>
          </cell>
          <cell r="H948">
            <v>2</v>
          </cell>
          <cell r="I948">
            <v>0</v>
          </cell>
          <cell r="J948">
            <v>0</v>
          </cell>
          <cell r="K948">
            <v>7358195.8600000003</v>
          </cell>
          <cell r="L948">
            <v>7358195.8600000003</v>
          </cell>
          <cell r="M948">
            <v>0</v>
          </cell>
          <cell r="N948">
            <v>0</v>
          </cell>
          <cell r="O948" t="str">
            <v>Turli majburiyatlar</v>
          </cell>
        </row>
        <row r="949">
          <cell r="A949">
            <v>9</v>
          </cell>
          <cell r="B949">
            <v>214</v>
          </cell>
          <cell r="C949">
            <v>8137</v>
          </cell>
          <cell r="D949">
            <v>904.22</v>
          </cell>
          <cell r="E949">
            <v>21</v>
          </cell>
          <cell r="F949">
            <v>29896.99</v>
          </cell>
          <cell r="H949">
            <v>2</v>
          </cell>
          <cell r="I949">
            <v>0</v>
          </cell>
          <cell r="J949">
            <v>12272.03</v>
          </cell>
          <cell r="K949">
            <v>332576.94</v>
          </cell>
          <cell r="L949">
            <v>320304.90999999997</v>
          </cell>
          <cell r="M949">
            <v>0</v>
          </cell>
          <cell r="N949">
            <v>0</v>
          </cell>
          <cell r="O949" t="str">
            <v>Turli majburiyatlar</v>
          </cell>
        </row>
        <row r="950">
          <cell r="A950">
            <v>9</v>
          </cell>
          <cell r="B950">
            <v>214</v>
          </cell>
          <cell r="C950">
            <v>8533</v>
          </cell>
          <cell r="D950">
            <v>904.22</v>
          </cell>
          <cell r="E950">
            <v>21</v>
          </cell>
          <cell r="F950">
            <v>29896.99</v>
          </cell>
          <cell r="H950">
            <v>2</v>
          </cell>
          <cell r="I950">
            <v>0</v>
          </cell>
          <cell r="J950">
            <v>0</v>
          </cell>
          <cell r="K950">
            <v>0</v>
          </cell>
          <cell r="L950">
            <v>200</v>
          </cell>
          <cell r="M950">
            <v>0</v>
          </cell>
          <cell r="N950">
            <v>200</v>
          </cell>
          <cell r="O950" t="str">
            <v>Turli majburiyatlar</v>
          </cell>
        </row>
        <row r="951">
          <cell r="A951">
            <v>9</v>
          </cell>
          <cell r="B951">
            <v>214</v>
          </cell>
          <cell r="C951">
            <v>8659</v>
          </cell>
          <cell r="D951">
            <v>904.22</v>
          </cell>
          <cell r="E951">
            <v>21</v>
          </cell>
          <cell r="F951">
            <v>29896.99</v>
          </cell>
          <cell r="H951">
            <v>2</v>
          </cell>
          <cell r="I951">
            <v>0</v>
          </cell>
          <cell r="J951">
            <v>0</v>
          </cell>
          <cell r="K951">
            <v>41.22</v>
          </cell>
          <cell r="L951">
            <v>41.22</v>
          </cell>
          <cell r="M951">
            <v>0</v>
          </cell>
          <cell r="N951">
            <v>0</v>
          </cell>
          <cell r="O951" t="str">
            <v>Turli majburiyatlar</v>
          </cell>
        </row>
        <row r="952">
          <cell r="A952">
            <v>9</v>
          </cell>
          <cell r="B952">
            <v>214</v>
          </cell>
          <cell r="C952">
            <v>3563</v>
          </cell>
          <cell r="D952">
            <v>904.23</v>
          </cell>
          <cell r="E952">
            <v>0</v>
          </cell>
          <cell r="F952">
            <v>29801.08</v>
          </cell>
          <cell r="H952">
            <v>0</v>
          </cell>
          <cell r="I952">
            <v>0</v>
          </cell>
          <cell r="J952">
            <v>506550.64</v>
          </cell>
          <cell r="K952">
            <v>1701090</v>
          </cell>
          <cell r="L952">
            <v>1413890</v>
          </cell>
          <cell r="M952">
            <v>0</v>
          </cell>
          <cell r="N952">
            <v>219350.64</v>
          </cell>
          <cell r="O952" t="str">
            <v>Расчеты с клиентами (Расчетные чеки НБ)</v>
          </cell>
        </row>
        <row r="953">
          <cell r="A953">
            <v>9</v>
          </cell>
          <cell r="B953">
            <v>214</v>
          </cell>
          <cell r="C953">
            <v>5996</v>
          </cell>
          <cell r="D953">
            <v>904.23</v>
          </cell>
          <cell r="E953">
            <v>0</v>
          </cell>
          <cell r="F953">
            <v>29801.08</v>
          </cell>
          <cell r="H953">
            <v>0</v>
          </cell>
          <cell r="I953">
            <v>0</v>
          </cell>
          <cell r="J953">
            <v>189286.63</v>
          </cell>
          <cell r="K953">
            <v>3683930</v>
          </cell>
          <cell r="L953">
            <v>3557143.37</v>
          </cell>
          <cell r="M953">
            <v>0</v>
          </cell>
          <cell r="N953">
            <v>62500</v>
          </cell>
          <cell r="O953" t="str">
            <v>Xalq bankning xisob-kitob cheklari</v>
          </cell>
        </row>
        <row r="954">
          <cell r="A954">
            <v>9</v>
          </cell>
          <cell r="B954">
            <v>214</v>
          </cell>
          <cell r="C954">
            <v>7783</v>
          </cell>
          <cell r="D954">
            <v>904.23</v>
          </cell>
          <cell r="E954">
            <v>0</v>
          </cell>
          <cell r="F954">
            <v>29801.08</v>
          </cell>
          <cell r="H954">
            <v>0</v>
          </cell>
          <cell r="I954">
            <v>0</v>
          </cell>
          <cell r="J954">
            <v>207330.47</v>
          </cell>
          <cell r="K954">
            <v>3884860</v>
          </cell>
          <cell r="L954">
            <v>3847960</v>
          </cell>
          <cell r="M954">
            <v>0</v>
          </cell>
          <cell r="N954">
            <v>170430.47</v>
          </cell>
          <cell r="O954" t="str">
            <v>Расчеты с клиентами (Расчетные чеки НБ)</v>
          </cell>
        </row>
        <row r="955">
          <cell r="A955">
            <v>9</v>
          </cell>
          <cell r="B955">
            <v>214</v>
          </cell>
          <cell r="C955">
            <v>7845</v>
          </cell>
          <cell r="D955">
            <v>904.23</v>
          </cell>
          <cell r="E955">
            <v>0</v>
          </cell>
          <cell r="F955">
            <v>29801.08</v>
          </cell>
          <cell r="H955">
            <v>0</v>
          </cell>
          <cell r="I955">
            <v>0</v>
          </cell>
          <cell r="J955">
            <v>253435.66</v>
          </cell>
          <cell r="K955">
            <v>5774408</v>
          </cell>
          <cell r="L955">
            <v>5612058.6299999999</v>
          </cell>
          <cell r="M955">
            <v>0</v>
          </cell>
          <cell r="N955">
            <v>91086.29</v>
          </cell>
          <cell r="O955" t="str">
            <v>Xalq bankning xisob-kitob cheklari</v>
          </cell>
        </row>
        <row r="956">
          <cell r="A956">
            <v>9</v>
          </cell>
          <cell r="B956">
            <v>214</v>
          </cell>
          <cell r="C956">
            <v>7948</v>
          </cell>
          <cell r="D956">
            <v>904.23</v>
          </cell>
          <cell r="E956">
            <v>0</v>
          </cell>
          <cell r="F956">
            <v>29801.08</v>
          </cell>
          <cell r="H956">
            <v>0</v>
          </cell>
          <cell r="I956">
            <v>0</v>
          </cell>
          <cell r="J956">
            <v>607686</v>
          </cell>
          <cell r="K956">
            <v>610216</v>
          </cell>
          <cell r="L956">
            <v>2530</v>
          </cell>
          <cell r="M956">
            <v>0</v>
          </cell>
          <cell r="N956">
            <v>0</v>
          </cell>
          <cell r="O956" t="str">
            <v>Xalq bankning xisob-kitob cheklari</v>
          </cell>
        </row>
        <row r="957">
          <cell r="A957">
            <v>9</v>
          </cell>
          <cell r="B957">
            <v>214</v>
          </cell>
          <cell r="C957">
            <v>8002</v>
          </cell>
          <cell r="D957">
            <v>904.23</v>
          </cell>
          <cell r="E957">
            <v>0</v>
          </cell>
          <cell r="F957">
            <v>29801.08</v>
          </cell>
          <cell r="H957">
            <v>0</v>
          </cell>
          <cell r="I957">
            <v>0</v>
          </cell>
          <cell r="J957">
            <v>208818.99</v>
          </cell>
          <cell r="K957">
            <v>522260</v>
          </cell>
          <cell r="L957">
            <v>524960</v>
          </cell>
          <cell r="M957">
            <v>0</v>
          </cell>
          <cell r="N957">
            <v>211518.99</v>
          </cell>
          <cell r="O957" t="str">
            <v>Xalq bankning xisob-kitob cheklari</v>
          </cell>
        </row>
        <row r="958">
          <cell r="A958">
            <v>9</v>
          </cell>
          <cell r="B958">
            <v>214</v>
          </cell>
          <cell r="C958">
            <v>8104</v>
          </cell>
          <cell r="D958">
            <v>904.23</v>
          </cell>
          <cell r="E958">
            <v>0</v>
          </cell>
          <cell r="F958">
            <v>29801.08</v>
          </cell>
          <cell r="H958">
            <v>2</v>
          </cell>
          <cell r="I958">
            <v>0</v>
          </cell>
          <cell r="J958">
            <v>381055.04</v>
          </cell>
          <cell r="K958">
            <v>378369</v>
          </cell>
          <cell r="L958">
            <v>0</v>
          </cell>
          <cell r="M958">
            <v>0</v>
          </cell>
          <cell r="N958">
            <v>2686.04</v>
          </cell>
          <cell r="O958" t="str">
            <v>Xalq bankning xisob-kitob cheklari</v>
          </cell>
        </row>
        <row r="959">
          <cell r="A959">
            <v>9</v>
          </cell>
          <cell r="B959">
            <v>214</v>
          </cell>
          <cell r="C959">
            <v>8137</v>
          </cell>
          <cell r="D959">
            <v>904.23</v>
          </cell>
          <cell r="E959">
            <v>0</v>
          </cell>
          <cell r="F959">
            <v>29801.08</v>
          </cell>
          <cell r="H959">
            <v>0</v>
          </cell>
          <cell r="I959">
            <v>0</v>
          </cell>
          <cell r="J959">
            <v>405942</v>
          </cell>
          <cell r="K959">
            <v>0</v>
          </cell>
          <cell r="L959">
            <v>0</v>
          </cell>
          <cell r="M959">
            <v>0</v>
          </cell>
          <cell r="N959">
            <v>405942</v>
          </cell>
          <cell r="O959" t="str">
            <v>Xalq bankning xisob-kitob cheklari</v>
          </cell>
        </row>
        <row r="960">
          <cell r="A960">
            <v>9</v>
          </cell>
          <cell r="B960">
            <v>214</v>
          </cell>
          <cell r="C960">
            <v>8298</v>
          </cell>
          <cell r="D960">
            <v>904.23</v>
          </cell>
          <cell r="E960">
            <v>0</v>
          </cell>
          <cell r="F960">
            <v>29801.08</v>
          </cell>
          <cell r="H960">
            <v>0</v>
          </cell>
          <cell r="I960">
            <v>0</v>
          </cell>
          <cell r="J960">
            <v>194648.95</v>
          </cell>
          <cell r="K960">
            <v>0</v>
          </cell>
          <cell r="L960">
            <v>0</v>
          </cell>
          <cell r="M960">
            <v>0</v>
          </cell>
          <cell r="N960">
            <v>194648.95</v>
          </cell>
          <cell r="O960" t="str">
            <v>Xalq bankning xisob-kitob cheklari</v>
          </cell>
        </row>
        <row r="961">
          <cell r="A961">
            <v>9</v>
          </cell>
          <cell r="B961">
            <v>214</v>
          </cell>
          <cell r="C961">
            <v>8533</v>
          </cell>
          <cell r="D961">
            <v>904.23</v>
          </cell>
          <cell r="E961">
            <v>0</v>
          </cell>
          <cell r="F961">
            <v>29801.08</v>
          </cell>
          <cell r="H961">
            <v>0</v>
          </cell>
          <cell r="I961">
            <v>0</v>
          </cell>
          <cell r="J961">
            <v>61285</v>
          </cell>
          <cell r="K961">
            <v>0</v>
          </cell>
          <cell r="L961">
            <v>0</v>
          </cell>
          <cell r="M961">
            <v>0</v>
          </cell>
          <cell r="N961">
            <v>61285</v>
          </cell>
          <cell r="O961" t="str">
            <v>Xalq bankning xisob-kitob cheklari</v>
          </cell>
        </row>
        <row r="962">
          <cell r="A962">
            <v>9</v>
          </cell>
          <cell r="B962">
            <v>214</v>
          </cell>
          <cell r="C962">
            <v>8659</v>
          </cell>
          <cell r="D962">
            <v>904.23</v>
          </cell>
          <cell r="E962">
            <v>0</v>
          </cell>
          <cell r="F962">
            <v>29801.08</v>
          </cell>
          <cell r="H962">
            <v>0</v>
          </cell>
          <cell r="I962">
            <v>0</v>
          </cell>
          <cell r="J962">
            <v>33158.6</v>
          </cell>
          <cell r="K962">
            <v>27400</v>
          </cell>
          <cell r="L962">
            <v>27400</v>
          </cell>
          <cell r="M962">
            <v>0</v>
          </cell>
          <cell r="N962">
            <v>33158.6</v>
          </cell>
          <cell r="O962" t="str">
            <v>Xalq bankning xisob-kitob cheklari</v>
          </cell>
        </row>
        <row r="963">
          <cell r="A963">
            <v>9</v>
          </cell>
          <cell r="B963">
            <v>214</v>
          </cell>
          <cell r="C963">
            <v>3563</v>
          </cell>
          <cell r="D963">
            <v>904.24</v>
          </cell>
          <cell r="E963">
            <v>21</v>
          </cell>
          <cell r="F963">
            <v>19901</v>
          </cell>
          <cell r="H963">
            <v>1</v>
          </cell>
          <cell r="I963">
            <v>0</v>
          </cell>
          <cell r="J963">
            <v>0</v>
          </cell>
          <cell r="K963">
            <v>33928482</v>
          </cell>
          <cell r="L963">
            <v>33928482</v>
          </cell>
          <cell r="M963">
            <v>0</v>
          </cell>
          <cell r="N963">
            <v>0</v>
          </cell>
          <cell r="O963" t="str">
            <v>Mayda xarajatlar zahirasi</v>
          </cell>
        </row>
        <row r="964">
          <cell r="A964">
            <v>9</v>
          </cell>
          <cell r="B964">
            <v>214</v>
          </cell>
          <cell r="C964">
            <v>7783</v>
          </cell>
          <cell r="D964">
            <v>904.24</v>
          </cell>
          <cell r="E964">
            <v>21</v>
          </cell>
          <cell r="F964">
            <v>19901</v>
          </cell>
          <cell r="H964">
            <v>1</v>
          </cell>
          <cell r="I964">
            <v>12298</v>
          </cell>
          <cell r="J964">
            <v>0</v>
          </cell>
          <cell r="K964">
            <v>0</v>
          </cell>
          <cell r="L964">
            <v>12298</v>
          </cell>
          <cell r="M964">
            <v>0</v>
          </cell>
          <cell r="N964">
            <v>0</v>
          </cell>
          <cell r="O964" t="str">
            <v>Mayda xarajatlar zahirasi</v>
          </cell>
        </row>
        <row r="965">
          <cell r="A965">
            <v>9</v>
          </cell>
          <cell r="B965">
            <v>214</v>
          </cell>
          <cell r="C965">
            <v>7783</v>
          </cell>
          <cell r="D965">
            <v>904.26</v>
          </cell>
          <cell r="E965">
            <v>0</v>
          </cell>
          <cell r="F965">
            <v>19908.009999999998</v>
          </cell>
          <cell r="H965">
            <v>0</v>
          </cell>
          <cell r="I965">
            <v>0</v>
          </cell>
          <cell r="J965">
            <v>0</v>
          </cell>
          <cell r="K965">
            <v>5101.34</v>
          </cell>
          <cell r="L965">
            <v>5101.34</v>
          </cell>
          <cell r="M965">
            <v>0</v>
          </cell>
          <cell r="N965">
            <v>0</v>
          </cell>
          <cell r="O965" t="str">
            <v>Счета к получению-расчеты с сотрудниками банка (преплата по</v>
          </cell>
        </row>
        <row r="966">
          <cell r="A966">
            <v>9</v>
          </cell>
          <cell r="B966">
            <v>214</v>
          </cell>
          <cell r="C966">
            <v>7948</v>
          </cell>
          <cell r="D966">
            <v>904.26</v>
          </cell>
          <cell r="E966">
            <v>0</v>
          </cell>
          <cell r="F966">
            <v>19908.009999999998</v>
          </cell>
          <cell r="H966">
            <v>0</v>
          </cell>
          <cell r="I966">
            <v>0</v>
          </cell>
          <cell r="J966">
            <v>0</v>
          </cell>
          <cell r="K966">
            <v>1926.77</v>
          </cell>
          <cell r="L966">
            <v>1926.77</v>
          </cell>
          <cell r="M966">
            <v>0</v>
          </cell>
          <cell r="N966">
            <v>0</v>
          </cell>
          <cell r="O966" t="str">
            <v>Счета к получению-расчеты с сотрудниками банка (преплата по</v>
          </cell>
        </row>
        <row r="967">
          <cell r="A967">
            <v>9</v>
          </cell>
          <cell r="B967">
            <v>214</v>
          </cell>
          <cell r="C967">
            <v>8137</v>
          </cell>
          <cell r="D967">
            <v>904.26</v>
          </cell>
          <cell r="E967">
            <v>0</v>
          </cell>
          <cell r="F967">
            <v>19908.009999999998</v>
          </cell>
          <cell r="H967">
            <v>0</v>
          </cell>
          <cell r="I967">
            <v>0</v>
          </cell>
          <cell r="J967">
            <v>0</v>
          </cell>
          <cell r="K967">
            <v>19094.939999999999</v>
          </cell>
          <cell r="L967">
            <v>19094.939999999999</v>
          </cell>
          <cell r="M967">
            <v>0</v>
          </cell>
          <cell r="N967">
            <v>0</v>
          </cell>
          <cell r="O967" t="str">
            <v>Счета к получению-расчеты с сотрудниками банка (преплата по</v>
          </cell>
        </row>
        <row r="968">
          <cell r="A968">
            <v>9</v>
          </cell>
          <cell r="B968">
            <v>214</v>
          </cell>
          <cell r="C968">
            <v>8298</v>
          </cell>
          <cell r="D968">
            <v>904.26</v>
          </cell>
          <cell r="E968">
            <v>0</v>
          </cell>
          <cell r="F968">
            <v>19908.009999999998</v>
          </cell>
          <cell r="H968">
            <v>0</v>
          </cell>
          <cell r="I968">
            <v>0</v>
          </cell>
          <cell r="J968">
            <v>0</v>
          </cell>
          <cell r="K968">
            <v>1485</v>
          </cell>
          <cell r="L968">
            <v>1485</v>
          </cell>
          <cell r="M968">
            <v>0</v>
          </cell>
          <cell r="N968">
            <v>0</v>
          </cell>
          <cell r="O968" t="str">
            <v>Счета к получению-расчеты с сотрудниками банка (преплата по</v>
          </cell>
        </row>
        <row r="969">
          <cell r="A969">
            <v>9</v>
          </cell>
          <cell r="B969">
            <v>214</v>
          </cell>
          <cell r="C969">
            <v>8533</v>
          </cell>
          <cell r="D969">
            <v>904.26</v>
          </cell>
          <cell r="E969">
            <v>0</v>
          </cell>
          <cell r="F969">
            <v>19908.009999999998</v>
          </cell>
          <cell r="H969">
            <v>0</v>
          </cell>
          <cell r="I969">
            <v>0</v>
          </cell>
          <cell r="J969">
            <v>0</v>
          </cell>
          <cell r="K969">
            <v>619.33000000000004</v>
          </cell>
          <cell r="L969">
            <v>619.33000000000004</v>
          </cell>
          <cell r="M969">
            <v>0</v>
          </cell>
          <cell r="N969">
            <v>0</v>
          </cell>
          <cell r="O969" t="str">
            <v>Счета к получению-расчеты с сотрудниками банка (преплата по</v>
          </cell>
        </row>
        <row r="970">
          <cell r="A970">
            <v>9</v>
          </cell>
          <cell r="B970">
            <v>214</v>
          </cell>
          <cell r="C970">
            <v>8659</v>
          </cell>
          <cell r="D970">
            <v>904.26</v>
          </cell>
          <cell r="E970">
            <v>0</v>
          </cell>
          <cell r="F970">
            <v>19908.009999999998</v>
          </cell>
          <cell r="H970">
            <v>0</v>
          </cell>
          <cell r="I970">
            <v>0</v>
          </cell>
          <cell r="J970">
            <v>0</v>
          </cell>
          <cell r="K970">
            <v>3232.45</v>
          </cell>
          <cell r="L970">
            <v>3232.45</v>
          </cell>
          <cell r="M970">
            <v>0</v>
          </cell>
          <cell r="N970">
            <v>0</v>
          </cell>
          <cell r="O970" t="str">
            <v>Счета к получению-расчеты с сотрудниками банка (преплата по</v>
          </cell>
        </row>
        <row r="971">
          <cell r="A971">
            <v>9</v>
          </cell>
          <cell r="B971">
            <v>214</v>
          </cell>
          <cell r="C971">
            <v>7783</v>
          </cell>
          <cell r="D971">
            <v>904.28</v>
          </cell>
          <cell r="E971">
            <v>0</v>
          </cell>
          <cell r="F971">
            <v>29801.1</v>
          </cell>
          <cell r="H971">
            <v>0</v>
          </cell>
          <cell r="I971">
            <v>0</v>
          </cell>
          <cell r="J971">
            <v>0</v>
          </cell>
          <cell r="K971">
            <v>39359538.5</v>
          </cell>
          <cell r="L971">
            <v>39359538.5</v>
          </cell>
          <cell r="M971">
            <v>0</v>
          </cell>
          <cell r="N971">
            <v>0</v>
          </cell>
          <cell r="O971" t="str">
            <v>Расчеты с клиентами (Суммы невыданных пособий на детей до 16</v>
          </cell>
        </row>
        <row r="972">
          <cell r="A972">
            <v>9</v>
          </cell>
          <cell r="B972">
            <v>214</v>
          </cell>
          <cell r="C972">
            <v>7948</v>
          </cell>
          <cell r="D972">
            <v>904.28</v>
          </cell>
          <cell r="E972">
            <v>0</v>
          </cell>
          <cell r="F972">
            <v>29801.1</v>
          </cell>
          <cell r="H972">
            <v>0</v>
          </cell>
          <cell r="I972">
            <v>0</v>
          </cell>
          <cell r="J972">
            <v>0</v>
          </cell>
          <cell r="K972">
            <v>104460830.5</v>
          </cell>
          <cell r="L972">
            <v>104460830.5</v>
          </cell>
          <cell r="M972">
            <v>0</v>
          </cell>
          <cell r="N972">
            <v>0</v>
          </cell>
          <cell r="O972" t="str">
            <v>Расчеты с клиентами (Суммы невыданных пособий на детей до 16</v>
          </cell>
        </row>
        <row r="973">
          <cell r="A973">
            <v>9</v>
          </cell>
          <cell r="B973">
            <v>214</v>
          </cell>
          <cell r="C973">
            <v>8533</v>
          </cell>
          <cell r="D973">
            <v>904.28</v>
          </cell>
          <cell r="E973">
            <v>0</v>
          </cell>
          <cell r="F973">
            <v>29801.1</v>
          </cell>
          <cell r="H973">
            <v>0</v>
          </cell>
          <cell r="I973">
            <v>0</v>
          </cell>
          <cell r="J973">
            <v>0</v>
          </cell>
          <cell r="K973">
            <v>1717354</v>
          </cell>
          <cell r="L973">
            <v>1717354</v>
          </cell>
          <cell r="M973">
            <v>0</v>
          </cell>
          <cell r="N973">
            <v>0</v>
          </cell>
          <cell r="O973" t="str">
            <v>Расчеты с клиентами (Суммы невыданных пособий на детей до 16</v>
          </cell>
        </row>
        <row r="974">
          <cell r="A974">
            <v>9</v>
          </cell>
          <cell r="B974">
            <v>214</v>
          </cell>
          <cell r="C974">
            <v>8659</v>
          </cell>
          <cell r="D974">
            <v>904.28</v>
          </cell>
          <cell r="E974">
            <v>0</v>
          </cell>
          <cell r="F974">
            <v>29801.1</v>
          </cell>
          <cell r="H974">
            <v>0</v>
          </cell>
          <cell r="I974">
            <v>0</v>
          </cell>
          <cell r="J974">
            <v>0</v>
          </cell>
          <cell r="K974">
            <v>42610766.5</v>
          </cell>
          <cell r="L974">
            <v>42610766.5</v>
          </cell>
          <cell r="M974">
            <v>0</v>
          </cell>
          <cell r="N974">
            <v>0</v>
          </cell>
          <cell r="O974" t="str">
            <v>Расчеты с клиентами (Суммы невыданных пособий на детей до 16</v>
          </cell>
        </row>
        <row r="975">
          <cell r="A975">
            <v>9</v>
          </cell>
          <cell r="B975">
            <v>214</v>
          </cell>
          <cell r="C975">
            <v>7783</v>
          </cell>
          <cell r="D975">
            <v>904.29</v>
          </cell>
          <cell r="E975">
            <v>0</v>
          </cell>
          <cell r="F975">
            <v>29801.11</v>
          </cell>
          <cell r="H975">
            <v>0</v>
          </cell>
          <cell r="I975">
            <v>0</v>
          </cell>
          <cell r="J975">
            <v>0</v>
          </cell>
          <cell r="K975">
            <v>24893220</v>
          </cell>
          <cell r="L975">
            <v>24893220</v>
          </cell>
          <cell r="M975">
            <v>0</v>
          </cell>
          <cell r="N975">
            <v>0</v>
          </cell>
          <cell r="O975" t="str">
            <v>Расчеты с клиентами (Суммы невыданных пособий матерям с деть</v>
          </cell>
        </row>
        <row r="976">
          <cell r="A976">
            <v>9</v>
          </cell>
          <cell r="B976">
            <v>214</v>
          </cell>
          <cell r="C976">
            <v>7948</v>
          </cell>
          <cell r="D976">
            <v>904.29</v>
          </cell>
          <cell r="E976">
            <v>0</v>
          </cell>
          <cell r="F976">
            <v>29801.11</v>
          </cell>
          <cell r="H976">
            <v>0</v>
          </cell>
          <cell r="I976">
            <v>0</v>
          </cell>
          <cell r="J976">
            <v>0</v>
          </cell>
          <cell r="K976">
            <v>47996985</v>
          </cell>
          <cell r="L976">
            <v>47996985</v>
          </cell>
          <cell r="M976">
            <v>0</v>
          </cell>
          <cell r="N976">
            <v>0</v>
          </cell>
          <cell r="O976" t="str">
            <v>Расчеты с клиентами (Суммы невыданных пособий матерям с деть</v>
          </cell>
        </row>
        <row r="977">
          <cell r="A977">
            <v>9</v>
          </cell>
          <cell r="B977">
            <v>214</v>
          </cell>
          <cell r="C977">
            <v>8002</v>
          </cell>
          <cell r="D977">
            <v>904.29</v>
          </cell>
          <cell r="E977">
            <v>0</v>
          </cell>
          <cell r="F977">
            <v>29801.11</v>
          </cell>
          <cell r="H977">
            <v>0</v>
          </cell>
          <cell r="I977">
            <v>0</v>
          </cell>
          <cell r="J977">
            <v>0</v>
          </cell>
          <cell r="K977">
            <v>19154241</v>
          </cell>
          <cell r="L977">
            <v>19154241</v>
          </cell>
          <cell r="M977">
            <v>0</v>
          </cell>
          <cell r="N977">
            <v>0</v>
          </cell>
          <cell r="O977" t="str">
            <v>Расчеты с клиентами (Суммы невыданных пособий матерям с деть</v>
          </cell>
        </row>
        <row r="978">
          <cell r="A978">
            <v>9</v>
          </cell>
          <cell r="B978">
            <v>214</v>
          </cell>
          <cell r="C978">
            <v>8137</v>
          </cell>
          <cell r="D978">
            <v>904.29</v>
          </cell>
          <cell r="E978">
            <v>0</v>
          </cell>
          <cell r="F978">
            <v>29801.11</v>
          </cell>
          <cell r="H978">
            <v>0</v>
          </cell>
          <cell r="I978">
            <v>0</v>
          </cell>
          <cell r="J978">
            <v>0</v>
          </cell>
          <cell r="K978">
            <v>12695790</v>
          </cell>
          <cell r="L978">
            <v>12695790</v>
          </cell>
          <cell r="M978">
            <v>0</v>
          </cell>
          <cell r="N978">
            <v>0</v>
          </cell>
          <cell r="O978" t="str">
            <v>Расчеты с клиентами (Суммы невыданных пособий матерям с деть</v>
          </cell>
        </row>
        <row r="979">
          <cell r="A979">
            <v>9</v>
          </cell>
          <cell r="B979">
            <v>214</v>
          </cell>
          <cell r="C979">
            <v>8298</v>
          </cell>
          <cell r="D979">
            <v>904.29</v>
          </cell>
          <cell r="E979">
            <v>0</v>
          </cell>
          <cell r="F979">
            <v>29801.11</v>
          </cell>
          <cell r="H979">
            <v>0</v>
          </cell>
          <cell r="I979">
            <v>0</v>
          </cell>
          <cell r="J979">
            <v>0</v>
          </cell>
          <cell r="K979">
            <v>9581814</v>
          </cell>
          <cell r="L979">
            <v>9581814</v>
          </cell>
          <cell r="M979">
            <v>0</v>
          </cell>
          <cell r="N979">
            <v>0</v>
          </cell>
          <cell r="O979" t="str">
            <v>Расчеты с клиентами (Суммы невыданных пособий матерям с деть</v>
          </cell>
        </row>
        <row r="980">
          <cell r="A980">
            <v>9</v>
          </cell>
          <cell r="B980">
            <v>214</v>
          </cell>
          <cell r="C980">
            <v>8533</v>
          </cell>
          <cell r="D980">
            <v>904.29</v>
          </cell>
          <cell r="E980">
            <v>0</v>
          </cell>
          <cell r="F980">
            <v>29801.11</v>
          </cell>
          <cell r="H980">
            <v>0</v>
          </cell>
          <cell r="I980">
            <v>0</v>
          </cell>
          <cell r="J980">
            <v>0</v>
          </cell>
          <cell r="K980">
            <v>3565755</v>
          </cell>
          <cell r="L980">
            <v>3565755</v>
          </cell>
          <cell r="M980">
            <v>0</v>
          </cell>
          <cell r="N980">
            <v>0</v>
          </cell>
          <cell r="O980" t="str">
            <v>Расчеты с клиентами (Суммы невыданных пособий матерям с деть</v>
          </cell>
        </row>
        <row r="981">
          <cell r="A981">
            <v>9</v>
          </cell>
          <cell r="B981">
            <v>214</v>
          </cell>
          <cell r="C981">
            <v>8659</v>
          </cell>
          <cell r="D981">
            <v>904.29</v>
          </cell>
          <cell r="E981">
            <v>0</v>
          </cell>
          <cell r="F981">
            <v>29801.11</v>
          </cell>
          <cell r="H981">
            <v>0</v>
          </cell>
          <cell r="I981">
            <v>0</v>
          </cell>
          <cell r="J981">
            <v>0</v>
          </cell>
          <cell r="K981">
            <v>26411850</v>
          </cell>
          <cell r="L981">
            <v>26411850</v>
          </cell>
          <cell r="M981">
            <v>0</v>
          </cell>
          <cell r="N981">
            <v>0</v>
          </cell>
          <cell r="O981" t="str">
            <v>Расчеты с клиентами (Суммы невыданных пособий матерям с деть</v>
          </cell>
        </row>
        <row r="982">
          <cell r="A982">
            <v>9</v>
          </cell>
          <cell r="B982">
            <v>214</v>
          </cell>
          <cell r="C982">
            <v>214</v>
          </cell>
          <cell r="D982">
            <v>904.32</v>
          </cell>
          <cell r="E982">
            <v>0</v>
          </cell>
          <cell r="F982">
            <v>19909.02</v>
          </cell>
          <cell r="H982">
            <v>0</v>
          </cell>
          <cell r="I982">
            <v>0</v>
          </cell>
          <cell r="J982">
            <v>0</v>
          </cell>
          <cell r="K982">
            <v>594739.18000000005</v>
          </cell>
          <cell r="L982">
            <v>299300.61</v>
          </cell>
          <cell r="M982">
            <v>295438.57</v>
          </cell>
          <cell r="N982">
            <v>0</v>
          </cell>
          <cell r="O982" t="str">
            <v>За товарно-матерал. Ценности и услуги (авансовые платежи)</v>
          </cell>
        </row>
        <row r="983">
          <cell r="A983">
            <v>9</v>
          </cell>
          <cell r="B983">
            <v>214</v>
          </cell>
          <cell r="C983">
            <v>8659</v>
          </cell>
          <cell r="D983">
            <v>904.36</v>
          </cell>
          <cell r="E983">
            <v>0</v>
          </cell>
          <cell r="F983">
            <v>19931</v>
          </cell>
          <cell r="H983">
            <v>0</v>
          </cell>
          <cell r="I983">
            <v>0</v>
          </cell>
          <cell r="J983">
            <v>0</v>
          </cell>
          <cell r="K983">
            <v>3105</v>
          </cell>
          <cell r="L983">
            <v>3105</v>
          </cell>
          <cell r="M983">
            <v>0</v>
          </cell>
          <cell r="N983">
            <v>0</v>
          </cell>
          <cell r="O983" t="str">
            <v>Отсроченные налоги</v>
          </cell>
        </row>
        <row r="984">
          <cell r="A984">
            <v>9</v>
          </cell>
          <cell r="B984">
            <v>214</v>
          </cell>
          <cell r="C984">
            <v>214</v>
          </cell>
          <cell r="D984">
            <v>904.37</v>
          </cell>
          <cell r="E984">
            <v>0</v>
          </cell>
          <cell r="F984">
            <v>19995</v>
          </cell>
          <cell r="H984">
            <v>0</v>
          </cell>
          <cell r="I984">
            <v>0</v>
          </cell>
          <cell r="J984">
            <v>0</v>
          </cell>
          <cell r="K984">
            <v>30680</v>
          </cell>
          <cell r="L984">
            <v>0</v>
          </cell>
          <cell r="M984">
            <v>30680</v>
          </cell>
          <cell r="N984">
            <v>0</v>
          </cell>
          <cell r="O984" t="str">
            <v>Другие активы в процессе судебного разбирательства</v>
          </cell>
        </row>
        <row r="985">
          <cell r="A985">
            <v>9</v>
          </cell>
          <cell r="B985">
            <v>214</v>
          </cell>
          <cell r="C985">
            <v>3563</v>
          </cell>
          <cell r="D985">
            <v>904.37</v>
          </cell>
          <cell r="E985">
            <v>0</v>
          </cell>
          <cell r="F985">
            <v>19995</v>
          </cell>
          <cell r="H985">
            <v>0</v>
          </cell>
          <cell r="I985">
            <v>0</v>
          </cell>
          <cell r="J985">
            <v>0</v>
          </cell>
          <cell r="K985">
            <v>151739.6</v>
          </cell>
          <cell r="L985">
            <v>0</v>
          </cell>
          <cell r="M985">
            <v>151739.6</v>
          </cell>
          <cell r="N985">
            <v>0</v>
          </cell>
          <cell r="O985" t="str">
            <v>Другие активы в процессе судебного разбирательства</v>
          </cell>
        </row>
        <row r="986">
          <cell r="A986">
            <v>9</v>
          </cell>
          <cell r="B986">
            <v>214</v>
          </cell>
          <cell r="C986">
            <v>5996</v>
          </cell>
          <cell r="D986">
            <v>904.37</v>
          </cell>
          <cell r="E986">
            <v>0</v>
          </cell>
          <cell r="F986">
            <v>19995</v>
          </cell>
          <cell r="H986">
            <v>0</v>
          </cell>
          <cell r="I986">
            <v>0</v>
          </cell>
          <cell r="J986">
            <v>0</v>
          </cell>
          <cell r="K986">
            <v>23854</v>
          </cell>
          <cell r="L986">
            <v>0</v>
          </cell>
          <cell r="M986">
            <v>23854</v>
          </cell>
          <cell r="N986">
            <v>0</v>
          </cell>
          <cell r="O986" t="str">
            <v>Другие активы в процессе судебного разбирательства</v>
          </cell>
        </row>
        <row r="987">
          <cell r="A987">
            <v>9</v>
          </cell>
          <cell r="B987">
            <v>214</v>
          </cell>
          <cell r="C987">
            <v>7783</v>
          </cell>
          <cell r="D987">
            <v>904.37</v>
          </cell>
          <cell r="E987">
            <v>0</v>
          </cell>
          <cell r="F987">
            <v>19995</v>
          </cell>
          <cell r="H987">
            <v>0</v>
          </cell>
          <cell r="I987">
            <v>0</v>
          </cell>
          <cell r="J987">
            <v>0</v>
          </cell>
          <cell r="K987">
            <v>159934</v>
          </cell>
          <cell r="L987">
            <v>0</v>
          </cell>
          <cell r="M987">
            <v>159934</v>
          </cell>
          <cell r="N987">
            <v>0</v>
          </cell>
          <cell r="O987" t="str">
            <v>Другие активы в процессе судебного разбирательства</v>
          </cell>
        </row>
        <row r="988">
          <cell r="A988">
            <v>9</v>
          </cell>
          <cell r="B988">
            <v>214</v>
          </cell>
          <cell r="C988">
            <v>214</v>
          </cell>
          <cell r="D988">
            <v>904.39</v>
          </cell>
          <cell r="E988">
            <v>0</v>
          </cell>
          <cell r="F988">
            <v>22422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41330</v>
          </cell>
          <cell r="M988">
            <v>0</v>
          </cell>
          <cell r="N988">
            <v>41330</v>
          </cell>
          <cell r="O988" t="str">
            <v>Начисленные другие налоги и лицензии  к оплате</v>
          </cell>
        </row>
        <row r="989">
          <cell r="A989">
            <v>9</v>
          </cell>
          <cell r="B989">
            <v>214</v>
          </cell>
          <cell r="C989">
            <v>5996</v>
          </cell>
          <cell r="D989">
            <v>904.39</v>
          </cell>
          <cell r="E989">
            <v>0</v>
          </cell>
          <cell r="F989">
            <v>22422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275934.75</v>
          </cell>
          <cell r="M989">
            <v>0</v>
          </cell>
          <cell r="N989">
            <v>275934.75</v>
          </cell>
          <cell r="O989" t="str">
            <v>Начисленные другие налоги и лицензии  к оплате</v>
          </cell>
        </row>
        <row r="990">
          <cell r="A990">
            <v>9</v>
          </cell>
          <cell r="B990">
            <v>214</v>
          </cell>
          <cell r="C990">
            <v>7783</v>
          </cell>
          <cell r="D990">
            <v>904.39</v>
          </cell>
          <cell r="E990">
            <v>0</v>
          </cell>
          <cell r="F990">
            <v>22422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25126.95</v>
          </cell>
          <cell r="M990">
            <v>0</v>
          </cell>
          <cell r="N990">
            <v>25126.95</v>
          </cell>
          <cell r="O990" t="str">
            <v>Начисленные другие налоги и лицензии  к оплате</v>
          </cell>
        </row>
        <row r="991">
          <cell r="A991">
            <v>9</v>
          </cell>
          <cell r="B991">
            <v>214</v>
          </cell>
          <cell r="C991">
            <v>7845</v>
          </cell>
          <cell r="D991">
            <v>904.39</v>
          </cell>
          <cell r="E991">
            <v>0</v>
          </cell>
          <cell r="F991">
            <v>22422</v>
          </cell>
          <cell r="H991">
            <v>0</v>
          </cell>
          <cell r="I991">
            <v>0</v>
          </cell>
          <cell r="J991">
            <v>0</v>
          </cell>
          <cell r="K991">
            <v>8451.2800000000007</v>
          </cell>
          <cell r="L991">
            <v>15317.96</v>
          </cell>
          <cell r="M991">
            <v>0</v>
          </cell>
          <cell r="N991">
            <v>6866.68</v>
          </cell>
          <cell r="O991" t="str">
            <v>Начисленные другие налоги и лицензии  к оплате</v>
          </cell>
        </row>
        <row r="992">
          <cell r="A992">
            <v>9</v>
          </cell>
          <cell r="B992">
            <v>214</v>
          </cell>
          <cell r="C992">
            <v>7948</v>
          </cell>
          <cell r="D992">
            <v>904.39</v>
          </cell>
          <cell r="E992">
            <v>0</v>
          </cell>
          <cell r="F992">
            <v>22422</v>
          </cell>
          <cell r="H992">
            <v>0</v>
          </cell>
          <cell r="I992">
            <v>0</v>
          </cell>
          <cell r="J992">
            <v>0</v>
          </cell>
          <cell r="K992">
            <v>144465.13</v>
          </cell>
          <cell r="L992">
            <v>151408.43</v>
          </cell>
          <cell r="M992">
            <v>0</v>
          </cell>
          <cell r="N992">
            <v>6943.3</v>
          </cell>
          <cell r="O992" t="str">
            <v>Начисленные другие налоги и лицензии  к оплате</v>
          </cell>
        </row>
        <row r="993">
          <cell r="A993">
            <v>9</v>
          </cell>
          <cell r="B993">
            <v>214</v>
          </cell>
          <cell r="C993">
            <v>8002</v>
          </cell>
          <cell r="D993">
            <v>904.39</v>
          </cell>
          <cell r="E993">
            <v>0</v>
          </cell>
          <cell r="F993">
            <v>22422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7002.45</v>
          </cell>
          <cell r="M993">
            <v>0</v>
          </cell>
          <cell r="N993">
            <v>7002.45</v>
          </cell>
          <cell r="O993" t="str">
            <v>Начисленные другие налоги и лицензии  к оплате</v>
          </cell>
        </row>
        <row r="994">
          <cell r="A994">
            <v>9</v>
          </cell>
          <cell r="B994">
            <v>214</v>
          </cell>
          <cell r="C994">
            <v>8104</v>
          </cell>
          <cell r="D994">
            <v>904.39</v>
          </cell>
          <cell r="E994">
            <v>0</v>
          </cell>
          <cell r="F994">
            <v>22422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98749.78</v>
          </cell>
          <cell r="M994">
            <v>0</v>
          </cell>
          <cell r="N994">
            <v>98749.78</v>
          </cell>
          <cell r="O994" t="str">
            <v>Начисленные другие налоги и лицензии  к оплате</v>
          </cell>
        </row>
        <row r="995">
          <cell r="A995">
            <v>9</v>
          </cell>
          <cell r="B995">
            <v>214</v>
          </cell>
          <cell r="C995">
            <v>8137</v>
          </cell>
          <cell r="D995">
            <v>904.39</v>
          </cell>
          <cell r="E995">
            <v>0</v>
          </cell>
          <cell r="F995">
            <v>22422</v>
          </cell>
          <cell r="H995">
            <v>0</v>
          </cell>
          <cell r="I995">
            <v>0</v>
          </cell>
          <cell r="J995">
            <v>0</v>
          </cell>
          <cell r="K995">
            <v>2826</v>
          </cell>
          <cell r="L995">
            <v>8746</v>
          </cell>
          <cell r="M995">
            <v>0</v>
          </cell>
          <cell r="N995">
            <v>5920</v>
          </cell>
          <cell r="O995" t="str">
            <v>Начисленные другие налоги и лицензии  к оплате</v>
          </cell>
        </row>
        <row r="996">
          <cell r="A996">
            <v>9</v>
          </cell>
          <cell r="B996">
            <v>214</v>
          </cell>
          <cell r="C996">
            <v>8298</v>
          </cell>
          <cell r="D996">
            <v>904.39</v>
          </cell>
          <cell r="E996">
            <v>0</v>
          </cell>
          <cell r="F996">
            <v>22422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17096.91</v>
          </cell>
          <cell r="M996">
            <v>0</v>
          </cell>
          <cell r="N996">
            <v>17096.91</v>
          </cell>
          <cell r="O996" t="str">
            <v>Начисленные другие налоги и лицензии  к оплате</v>
          </cell>
        </row>
        <row r="997">
          <cell r="A997">
            <v>9</v>
          </cell>
          <cell r="B997">
            <v>214</v>
          </cell>
          <cell r="C997">
            <v>8533</v>
          </cell>
          <cell r="D997">
            <v>904.39</v>
          </cell>
          <cell r="E997">
            <v>0</v>
          </cell>
          <cell r="F997">
            <v>22422</v>
          </cell>
          <cell r="H997">
            <v>0</v>
          </cell>
          <cell r="I997">
            <v>0</v>
          </cell>
          <cell r="J997">
            <v>0</v>
          </cell>
          <cell r="K997">
            <v>1437.85</v>
          </cell>
          <cell r="L997">
            <v>4168.38</v>
          </cell>
          <cell r="M997">
            <v>0</v>
          </cell>
          <cell r="N997">
            <v>2730.53</v>
          </cell>
          <cell r="O997" t="str">
            <v>Начисленные другие налоги и лицензии  к оплате</v>
          </cell>
        </row>
        <row r="998">
          <cell r="A998">
            <v>9</v>
          </cell>
          <cell r="B998">
            <v>214</v>
          </cell>
          <cell r="C998">
            <v>8659</v>
          </cell>
          <cell r="D998">
            <v>904.39</v>
          </cell>
          <cell r="E998">
            <v>0</v>
          </cell>
          <cell r="F998">
            <v>22422</v>
          </cell>
          <cell r="H998">
            <v>0</v>
          </cell>
          <cell r="I998">
            <v>0</v>
          </cell>
          <cell r="J998">
            <v>0</v>
          </cell>
          <cell r="K998">
            <v>3105</v>
          </cell>
          <cell r="L998">
            <v>10954</v>
          </cell>
          <cell r="M998">
            <v>0</v>
          </cell>
          <cell r="N998">
            <v>7849</v>
          </cell>
          <cell r="O998" t="str">
            <v>Начисленные другие налоги и лицензии  к оплате</v>
          </cell>
        </row>
        <row r="999">
          <cell r="A999">
            <v>9</v>
          </cell>
          <cell r="B999">
            <v>214</v>
          </cell>
          <cell r="C999">
            <v>214</v>
          </cell>
          <cell r="D999">
            <v>904.42</v>
          </cell>
          <cell r="E999">
            <v>0</v>
          </cell>
          <cell r="F999">
            <v>29802.01</v>
          </cell>
          <cell r="H999">
            <v>0</v>
          </cell>
          <cell r="I999">
            <v>0</v>
          </cell>
          <cell r="J999">
            <v>0</v>
          </cell>
          <cell r="K999">
            <v>152714.63</v>
          </cell>
          <cell r="L999">
            <v>250074.61</v>
          </cell>
          <cell r="M999">
            <v>0</v>
          </cell>
          <cell r="N999">
            <v>97359.98</v>
          </cell>
          <cell r="O999" t="str">
            <v>счета к оплате за ТМЦ и услуги аванс.платежиот покуп.и заказ</v>
          </cell>
        </row>
        <row r="1000">
          <cell r="A1000">
            <v>9</v>
          </cell>
          <cell r="B1000">
            <v>214</v>
          </cell>
          <cell r="C1000">
            <v>7783</v>
          </cell>
          <cell r="D1000">
            <v>904.44</v>
          </cell>
          <cell r="E1000">
            <v>0</v>
          </cell>
          <cell r="F1000">
            <v>29803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251.7</v>
          </cell>
          <cell r="M1000">
            <v>0</v>
          </cell>
          <cell r="N1000">
            <v>251.7</v>
          </cell>
          <cell r="O1000" t="str">
            <v>Счета к оплате - расчеты с сотрудниками</v>
          </cell>
        </row>
        <row r="1001">
          <cell r="A1001">
            <v>9</v>
          </cell>
          <cell r="B1001">
            <v>214</v>
          </cell>
          <cell r="C1001">
            <v>8002</v>
          </cell>
          <cell r="D1001">
            <v>904.44</v>
          </cell>
          <cell r="E1001">
            <v>0</v>
          </cell>
          <cell r="F1001">
            <v>29803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18900</v>
          </cell>
          <cell r="M1001">
            <v>0</v>
          </cell>
          <cell r="N1001">
            <v>18900</v>
          </cell>
          <cell r="O1001" t="str">
            <v>Счета к оплате - расчеты с сотрудниками</v>
          </cell>
        </row>
        <row r="1002">
          <cell r="A1002">
            <v>9</v>
          </cell>
          <cell r="B1002">
            <v>214</v>
          </cell>
          <cell r="C1002">
            <v>8137</v>
          </cell>
          <cell r="D1002">
            <v>904.44</v>
          </cell>
          <cell r="E1002">
            <v>0</v>
          </cell>
          <cell r="F1002">
            <v>29803</v>
          </cell>
          <cell r="H1002">
            <v>0</v>
          </cell>
          <cell r="I1002">
            <v>0</v>
          </cell>
          <cell r="J1002">
            <v>0</v>
          </cell>
          <cell r="K1002">
            <v>21730.799999999999</v>
          </cell>
          <cell r="L1002">
            <v>21730.799999999999</v>
          </cell>
          <cell r="M1002">
            <v>0</v>
          </cell>
          <cell r="N1002">
            <v>0</v>
          </cell>
          <cell r="O1002" t="str">
            <v>Счета к оплате - расчеты с сотрудниками</v>
          </cell>
        </row>
        <row r="1003">
          <cell r="A1003">
            <v>9</v>
          </cell>
          <cell r="B1003">
            <v>214</v>
          </cell>
          <cell r="C1003">
            <v>8298</v>
          </cell>
          <cell r="D1003">
            <v>904.44</v>
          </cell>
          <cell r="E1003">
            <v>0</v>
          </cell>
          <cell r="F1003">
            <v>29803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6929</v>
          </cell>
          <cell r="M1003">
            <v>0</v>
          </cell>
          <cell r="N1003">
            <v>6929</v>
          </cell>
          <cell r="O1003" t="str">
            <v>Счета к оплате - расчеты с сотрудниками</v>
          </cell>
        </row>
        <row r="1004">
          <cell r="A1004">
            <v>9</v>
          </cell>
          <cell r="B1004">
            <v>214</v>
          </cell>
          <cell r="C1004">
            <v>8659</v>
          </cell>
          <cell r="D1004">
            <v>904.44</v>
          </cell>
          <cell r="E1004">
            <v>0</v>
          </cell>
          <cell r="F1004">
            <v>29803</v>
          </cell>
          <cell r="H1004">
            <v>0</v>
          </cell>
          <cell r="I1004">
            <v>0</v>
          </cell>
          <cell r="J1004">
            <v>0</v>
          </cell>
          <cell r="K1004">
            <v>79314.89</v>
          </cell>
          <cell r="L1004">
            <v>79314.89</v>
          </cell>
          <cell r="M1004">
            <v>0</v>
          </cell>
          <cell r="N1004">
            <v>0</v>
          </cell>
          <cell r="O1004" t="str">
            <v>Счета к оплате - расчеты с сотрудниками</v>
          </cell>
        </row>
        <row r="1005">
          <cell r="A1005">
            <v>9</v>
          </cell>
          <cell r="B1005">
            <v>214</v>
          </cell>
          <cell r="C1005">
            <v>214</v>
          </cell>
          <cell r="D1005">
            <v>904.99</v>
          </cell>
          <cell r="E1005">
            <v>21</v>
          </cell>
          <cell r="F1005">
            <v>19997.990000000002</v>
          </cell>
          <cell r="H1005">
            <v>1</v>
          </cell>
          <cell r="I1005">
            <v>0</v>
          </cell>
          <cell r="J1005">
            <v>0</v>
          </cell>
          <cell r="K1005">
            <v>1394807.92</v>
          </cell>
          <cell r="L1005">
            <v>1394807.92</v>
          </cell>
          <cell r="M1005">
            <v>0</v>
          </cell>
          <cell r="N1005">
            <v>0</v>
          </cell>
          <cell r="O1005" t="str">
            <v>Boshqa aktivlar</v>
          </cell>
        </row>
        <row r="1006">
          <cell r="A1006">
            <v>9</v>
          </cell>
          <cell r="B1006">
            <v>214</v>
          </cell>
          <cell r="C1006">
            <v>3563</v>
          </cell>
          <cell r="D1006">
            <v>904.99</v>
          </cell>
          <cell r="E1006">
            <v>21</v>
          </cell>
          <cell r="F1006">
            <v>19997.990000000002</v>
          </cell>
          <cell r="H1006">
            <v>1</v>
          </cell>
          <cell r="I1006">
            <v>0</v>
          </cell>
          <cell r="J1006">
            <v>0</v>
          </cell>
          <cell r="K1006">
            <v>198370</v>
          </cell>
          <cell r="L1006">
            <v>0</v>
          </cell>
          <cell r="M1006">
            <v>198370</v>
          </cell>
          <cell r="N1006">
            <v>0</v>
          </cell>
          <cell r="O1006" t="str">
            <v>Boshqa aktivlar</v>
          </cell>
        </row>
        <row r="1007">
          <cell r="A1007">
            <v>9</v>
          </cell>
          <cell r="B1007">
            <v>214</v>
          </cell>
          <cell r="C1007">
            <v>214</v>
          </cell>
          <cell r="D1007">
            <v>920</v>
          </cell>
          <cell r="E1007">
            <v>22</v>
          </cell>
          <cell r="F1007">
            <v>16509</v>
          </cell>
          <cell r="H1007">
            <v>1</v>
          </cell>
          <cell r="I1007">
            <v>458401</v>
          </cell>
          <cell r="J1007">
            <v>0</v>
          </cell>
          <cell r="K1007">
            <v>60000</v>
          </cell>
          <cell r="L1007">
            <v>49128</v>
          </cell>
          <cell r="M1007">
            <v>469273</v>
          </cell>
          <cell r="N1007">
            <v>0</v>
          </cell>
          <cell r="O1007" t="str">
            <v>Bank inshoatlari</v>
          </cell>
        </row>
        <row r="1008">
          <cell r="A1008">
            <v>9</v>
          </cell>
          <cell r="B1008">
            <v>214</v>
          </cell>
          <cell r="C1008">
            <v>3563</v>
          </cell>
          <cell r="D1008">
            <v>920</v>
          </cell>
          <cell r="E1008">
            <v>22</v>
          </cell>
          <cell r="F1008">
            <v>16509</v>
          </cell>
          <cell r="H1008">
            <v>1</v>
          </cell>
          <cell r="I1008">
            <v>204350</v>
          </cell>
          <cell r="J1008">
            <v>0</v>
          </cell>
          <cell r="K1008">
            <v>0</v>
          </cell>
          <cell r="L1008">
            <v>0</v>
          </cell>
          <cell r="M1008">
            <v>204350</v>
          </cell>
          <cell r="N1008">
            <v>0</v>
          </cell>
          <cell r="O1008" t="str">
            <v>Bank inshoatlari</v>
          </cell>
        </row>
        <row r="1009">
          <cell r="A1009">
            <v>9</v>
          </cell>
          <cell r="B1009">
            <v>214</v>
          </cell>
          <cell r="C1009">
            <v>5996</v>
          </cell>
          <cell r="D1009">
            <v>920</v>
          </cell>
          <cell r="E1009">
            <v>22</v>
          </cell>
          <cell r="F1009">
            <v>16509</v>
          </cell>
          <cell r="H1009">
            <v>1</v>
          </cell>
          <cell r="I1009">
            <v>7605</v>
          </cell>
          <cell r="J1009">
            <v>0</v>
          </cell>
          <cell r="K1009">
            <v>0</v>
          </cell>
          <cell r="L1009">
            <v>0</v>
          </cell>
          <cell r="M1009">
            <v>7605</v>
          </cell>
          <cell r="N1009">
            <v>0</v>
          </cell>
          <cell r="O1009" t="str">
            <v>Bank inshoatlari</v>
          </cell>
        </row>
        <row r="1010">
          <cell r="A1010">
            <v>9</v>
          </cell>
          <cell r="B1010">
            <v>214</v>
          </cell>
          <cell r="C1010">
            <v>7783</v>
          </cell>
          <cell r="D1010">
            <v>920</v>
          </cell>
          <cell r="E1010">
            <v>22</v>
          </cell>
          <cell r="F1010">
            <v>16509</v>
          </cell>
          <cell r="H1010">
            <v>1</v>
          </cell>
          <cell r="I1010">
            <v>543283</v>
          </cell>
          <cell r="J1010">
            <v>0</v>
          </cell>
          <cell r="K1010">
            <v>0</v>
          </cell>
          <cell r="L1010">
            <v>0</v>
          </cell>
          <cell r="M1010">
            <v>543283</v>
          </cell>
          <cell r="N1010">
            <v>0</v>
          </cell>
          <cell r="O1010" t="str">
            <v>Bank inshoatlari</v>
          </cell>
        </row>
        <row r="1011">
          <cell r="A1011">
            <v>9</v>
          </cell>
          <cell r="B1011">
            <v>214</v>
          </cell>
          <cell r="C1011">
            <v>7845</v>
          </cell>
          <cell r="D1011">
            <v>920</v>
          </cell>
          <cell r="E1011">
            <v>22</v>
          </cell>
          <cell r="F1011">
            <v>16509</v>
          </cell>
          <cell r="H1011">
            <v>1</v>
          </cell>
          <cell r="I1011">
            <v>3234440.67</v>
          </cell>
          <cell r="J1011">
            <v>0</v>
          </cell>
          <cell r="K1011">
            <v>0</v>
          </cell>
          <cell r="L1011">
            <v>0</v>
          </cell>
          <cell r="M1011">
            <v>3234440.67</v>
          </cell>
          <cell r="N1011">
            <v>0</v>
          </cell>
          <cell r="O1011" t="str">
            <v>Bank inshoatlari</v>
          </cell>
        </row>
        <row r="1012">
          <cell r="A1012">
            <v>9</v>
          </cell>
          <cell r="B1012">
            <v>214</v>
          </cell>
          <cell r="C1012">
            <v>7948</v>
          </cell>
          <cell r="D1012">
            <v>920</v>
          </cell>
          <cell r="E1012">
            <v>22</v>
          </cell>
          <cell r="F1012">
            <v>16509</v>
          </cell>
          <cell r="H1012">
            <v>1</v>
          </cell>
          <cell r="I1012">
            <v>74027</v>
          </cell>
          <cell r="J1012">
            <v>0</v>
          </cell>
          <cell r="K1012">
            <v>0</v>
          </cell>
          <cell r="L1012">
            <v>0</v>
          </cell>
          <cell r="M1012">
            <v>74027</v>
          </cell>
          <cell r="N1012">
            <v>0</v>
          </cell>
          <cell r="O1012" t="str">
            <v>Bank inshoatlari</v>
          </cell>
        </row>
        <row r="1013">
          <cell r="A1013">
            <v>9</v>
          </cell>
          <cell r="B1013">
            <v>214</v>
          </cell>
          <cell r="C1013">
            <v>8104</v>
          </cell>
          <cell r="D1013">
            <v>920</v>
          </cell>
          <cell r="E1013">
            <v>22</v>
          </cell>
          <cell r="F1013">
            <v>16509</v>
          </cell>
          <cell r="H1013">
            <v>1</v>
          </cell>
          <cell r="I1013">
            <v>94289</v>
          </cell>
          <cell r="J1013">
            <v>0</v>
          </cell>
          <cell r="K1013">
            <v>0</v>
          </cell>
          <cell r="L1013">
            <v>0</v>
          </cell>
          <cell r="M1013">
            <v>94289</v>
          </cell>
          <cell r="N1013">
            <v>0</v>
          </cell>
          <cell r="O1013" t="str">
            <v>Bank inshoatlari</v>
          </cell>
        </row>
        <row r="1014">
          <cell r="A1014">
            <v>9</v>
          </cell>
          <cell r="B1014">
            <v>214</v>
          </cell>
          <cell r="C1014">
            <v>8137</v>
          </cell>
          <cell r="D1014">
            <v>920</v>
          </cell>
          <cell r="E1014">
            <v>22</v>
          </cell>
          <cell r="F1014">
            <v>16509</v>
          </cell>
          <cell r="H1014">
            <v>1</v>
          </cell>
          <cell r="I1014">
            <v>1398420</v>
          </cell>
          <cell r="J1014">
            <v>0</v>
          </cell>
          <cell r="K1014">
            <v>0</v>
          </cell>
          <cell r="L1014">
            <v>0</v>
          </cell>
          <cell r="M1014">
            <v>1398420</v>
          </cell>
          <cell r="N1014">
            <v>0</v>
          </cell>
          <cell r="O1014" t="str">
            <v>Bank inshoatlari</v>
          </cell>
        </row>
        <row r="1015">
          <cell r="A1015">
            <v>9</v>
          </cell>
          <cell r="B1015">
            <v>214</v>
          </cell>
          <cell r="C1015">
            <v>8298</v>
          </cell>
          <cell r="D1015">
            <v>920</v>
          </cell>
          <cell r="E1015">
            <v>22</v>
          </cell>
          <cell r="F1015">
            <v>16509</v>
          </cell>
          <cell r="H1015">
            <v>1</v>
          </cell>
          <cell r="I1015">
            <v>0</v>
          </cell>
          <cell r="J1015">
            <v>0</v>
          </cell>
          <cell r="K1015">
            <v>9504975</v>
          </cell>
          <cell r="L1015">
            <v>0</v>
          </cell>
          <cell r="M1015">
            <v>9504975</v>
          </cell>
          <cell r="N1015">
            <v>0</v>
          </cell>
          <cell r="O1015" t="str">
            <v>Bank inshoatlari</v>
          </cell>
        </row>
        <row r="1016">
          <cell r="A1016">
            <v>9</v>
          </cell>
          <cell r="B1016">
            <v>214</v>
          </cell>
          <cell r="C1016">
            <v>8659</v>
          </cell>
          <cell r="D1016">
            <v>920</v>
          </cell>
          <cell r="E1016">
            <v>22</v>
          </cell>
          <cell r="F1016">
            <v>16509</v>
          </cell>
          <cell r="H1016">
            <v>1</v>
          </cell>
          <cell r="I1016">
            <v>32400</v>
          </cell>
          <cell r="J1016">
            <v>0</v>
          </cell>
          <cell r="K1016">
            <v>2353100</v>
          </cell>
          <cell r="L1016">
            <v>2353100</v>
          </cell>
          <cell r="M1016">
            <v>32400</v>
          </cell>
          <cell r="N1016">
            <v>0</v>
          </cell>
          <cell r="O1016" t="str">
            <v>Bank inshoatlari</v>
          </cell>
        </row>
        <row r="1017">
          <cell r="A1017">
            <v>9</v>
          </cell>
          <cell r="B1017">
            <v>214</v>
          </cell>
          <cell r="C1017">
            <v>214</v>
          </cell>
          <cell r="D1017">
            <v>921.01</v>
          </cell>
          <cell r="E1017">
            <v>22</v>
          </cell>
          <cell r="F1017">
            <v>16529</v>
          </cell>
          <cell r="H1017">
            <v>1</v>
          </cell>
          <cell r="I1017">
            <v>184212</v>
          </cell>
          <cell r="J1017">
            <v>0</v>
          </cell>
          <cell r="K1017">
            <v>0</v>
          </cell>
          <cell r="L1017">
            <v>0</v>
          </cell>
          <cell r="M1017">
            <v>184212</v>
          </cell>
          <cell r="N1017">
            <v>0</v>
          </cell>
          <cell r="O1017" t="str">
            <v>Transport vositalari</v>
          </cell>
        </row>
        <row r="1018">
          <cell r="A1018">
            <v>9</v>
          </cell>
          <cell r="B1018">
            <v>214</v>
          </cell>
          <cell r="C1018">
            <v>3563</v>
          </cell>
          <cell r="D1018">
            <v>921.01</v>
          </cell>
          <cell r="E1018">
            <v>22</v>
          </cell>
          <cell r="F1018">
            <v>16529</v>
          </cell>
          <cell r="H1018">
            <v>1</v>
          </cell>
          <cell r="I1018">
            <v>1430650</v>
          </cell>
          <cell r="J1018">
            <v>0</v>
          </cell>
          <cell r="K1018">
            <v>60000</v>
          </cell>
          <cell r="L1018">
            <v>0</v>
          </cell>
          <cell r="M1018">
            <v>1490650</v>
          </cell>
          <cell r="N1018">
            <v>0</v>
          </cell>
          <cell r="O1018" t="str">
            <v>Transport vositalari</v>
          </cell>
        </row>
        <row r="1019">
          <cell r="A1019">
            <v>9</v>
          </cell>
          <cell r="B1019">
            <v>214</v>
          </cell>
          <cell r="C1019">
            <v>5996</v>
          </cell>
          <cell r="D1019">
            <v>921.01</v>
          </cell>
          <cell r="E1019">
            <v>22</v>
          </cell>
          <cell r="F1019">
            <v>16529</v>
          </cell>
          <cell r="H1019">
            <v>1</v>
          </cell>
          <cell r="I1019">
            <v>700338</v>
          </cell>
          <cell r="J1019">
            <v>0</v>
          </cell>
          <cell r="K1019">
            <v>0</v>
          </cell>
          <cell r="L1019">
            <v>2112</v>
          </cell>
          <cell r="M1019">
            <v>698226</v>
          </cell>
          <cell r="N1019">
            <v>0</v>
          </cell>
          <cell r="O1019" t="str">
            <v>Transport vositalari</v>
          </cell>
        </row>
        <row r="1020">
          <cell r="A1020">
            <v>9</v>
          </cell>
          <cell r="B1020">
            <v>214</v>
          </cell>
          <cell r="C1020">
            <v>7783</v>
          </cell>
          <cell r="D1020">
            <v>921.01</v>
          </cell>
          <cell r="E1020">
            <v>22</v>
          </cell>
          <cell r="F1020">
            <v>16529</v>
          </cell>
          <cell r="H1020">
            <v>1</v>
          </cell>
          <cell r="I1020">
            <v>572026</v>
          </cell>
          <cell r="J1020">
            <v>0</v>
          </cell>
          <cell r="K1020">
            <v>0</v>
          </cell>
          <cell r="L1020">
            <v>0</v>
          </cell>
          <cell r="M1020">
            <v>572026</v>
          </cell>
          <cell r="N1020">
            <v>0</v>
          </cell>
          <cell r="O1020" t="str">
            <v>Transport vositalari</v>
          </cell>
        </row>
        <row r="1021">
          <cell r="A1021">
            <v>9</v>
          </cell>
          <cell r="B1021">
            <v>214</v>
          </cell>
          <cell r="C1021">
            <v>7948</v>
          </cell>
          <cell r="D1021">
            <v>921.01</v>
          </cell>
          <cell r="E1021">
            <v>22</v>
          </cell>
          <cell r="F1021">
            <v>16529</v>
          </cell>
          <cell r="H1021">
            <v>1</v>
          </cell>
          <cell r="I1021">
            <v>703956</v>
          </cell>
          <cell r="J1021">
            <v>0</v>
          </cell>
          <cell r="K1021">
            <v>0</v>
          </cell>
          <cell r="L1021">
            <v>0</v>
          </cell>
          <cell r="M1021">
            <v>703956</v>
          </cell>
          <cell r="N1021">
            <v>0</v>
          </cell>
          <cell r="O1021" t="str">
            <v>Transport vositalari</v>
          </cell>
        </row>
        <row r="1022">
          <cell r="A1022">
            <v>9</v>
          </cell>
          <cell r="B1022">
            <v>214</v>
          </cell>
          <cell r="C1022">
            <v>8104</v>
          </cell>
          <cell r="D1022">
            <v>921.01</v>
          </cell>
          <cell r="E1022">
            <v>22</v>
          </cell>
          <cell r="F1022">
            <v>16529</v>
          </cell>
          <cell r="H1022">
            <v>1</v>
          </cell>
          <cell r="I1022">
            <v>338280</v>
          </cell>
          <cell r="J1022">
            <v>0</v>
          </cell>
          <cell r="K1022">
            <v>0</v>
          </cell>
          <cell r="L1022">
            <v>0</v>
          </cell>
          <cell r="M1022">
            <v>338280</v>
          </cell>
          <cell r="N1022">
            <v>0</v>
          </cell>
          <cell r="O1022" t="str">
            <v>Transport vositalari</v>
          </cell>
        </row>
        <row r="1023">
          <cell r="A1023">
            <v>9</v>
          </cell>
          <cell r="B1023">
            <v>214</v>
          </cell>
          <cell r="C1023">
            <v>8298</v>
          </cell>
          <cell r="D1023">
            <v>921.01</v>
          </cell>
          <cell r="E1023">
            <v>22</v>
          </cell>
          <cell r="F1023">
            <v>16529</v>
          </cell>
          <cell r="H1023">
            <v>1</v>
          </cell>
          <cell r="I1023">
            <v>371111</v>
          </cell>
          <cell r="J1023">
            <v>0</v>
          </cell>
          <cell r="K1023">
            <v>0</v>
          </cell>
          <cell r="L1023">
            <v>0</v>
          </cell>
          <cell r="M1023">
            <v>371111</v>
          </cell>
          <cell r="N1023">
            <v>0</v>
          </cell>
          <cell r="O1023" t="str">
            <v>Transport vositalari</v>
          </cell>
        </row>
        <row r="1024">
          <cell r="A1024">
            <v>9</v>
          </cell>
          <cell r="B1024">
            <v>214</v>
          </cell>
          <cell r="C1024">
            <v>8659</v>
          </cell>
          <cell r="D1024">
            <v>921.01</v>
          </cell>
          <cell r="E1024">
            <v>22</v>
          </cell>
          <cell r="F1024">
            <v>16529</v>
          </cell>
          <cell r="H1024">
            <v>1</v>
          </cell>
          <cell r="I1024">
            <v>340788</v>
          </cell>
          <cell r="J1024">
            <v>0</v>
          </cell>
          <cell r="K1024">
            <v>0</v>
          </cell>
          <cell r="L1024">
            <v>4296</v>
          </cell>
          <cell r="M1024">
            <v>336492</v>
          </cell>
          <cell r="N1024">
            <v>0</v>
          </cell>
          <cell r="O1024" t="str">
            <v>Transport vositalari</v>
          </cell>
        </row>
        <row r="1025">
          <cell r="A1025">
            <v>9</v>
          </cell>
          <cell r="B1025">
            <v>214</v>
          </cell>
          <cell r="C1025">
            <v>214</v>
          </cell>
          <cell r="D1025">
            <v>921.02</v>
          </cell>
          <cell r="E1025">
            <v>22</v>
          </cell>
          <cell r="F1025">
            <v>16535</v>
          </cell>
          <cell r="H1025">
            <v>1</v>
          </cell>
          <cell r="I1025">
            <v>3394212</v>
          </cell>
          <cell r="J1025">
            <v>0</v>
          </cell>
          <cell r="K1025">
            <v>150489.35999999999</v>
          </cell>
          <cell r="L1025">
            <v>32951</v>
          </cell>
          <cell r="M1025">
            <v>3511750.36</v>
          </cell>
          <cell r="N1025">
            <v>0</v>
          </cell>
          <cell r="O1025" t="str">
            <v>Mebel, uskunalar va jixozlar</v>
          </cell>
        </row>
        <row r="1026">
          <cell r="A1026">
            <v>9</v>
          </cell>
          <cell r="B1026">
            <v>214</v>
          </cell>
          <cell r="C1026">
            <v>3563</v>
          </cell>
          <cell r="D1026">
            <v>921.02</v>
          </cell>
          <cell r="E1026">
            <v>22</v>
          </cell>
          <cell r="F1026">
            <v>16535</v>
          </cell>
          <cell r="H1026">
            <v>1</v>
          </cell>
          <cell r="I1026">
            <v>3439644</v>
          </cell>
          <cell r="J1026">
            <v>0</v>
          </cell>
          <cell r="K1026">
            <v>362484</v>
          </cell>
          <cell r="L1026">
            <v>27951</v>
          </cell>
          <cell r="M1026">
            <v>3774177</v>
          </cell>
          <cell r="N1026">
            <v>0</v>
          </cell>
          <cell r="O1026" t="str">
            <v>Mebel, uskunalar va jixozlar</v>
          </cell>
        </row>
        <row r="1027">
          <cell r="A1027">
            <v>9</v>
          </cell>
          <cell r="B1027">
            <v>214</v>
          </cell>
          <cell r="C1027">
            <v>5996</v>
          </cell>
          <cell r="D1027">
            <v>921.02</v>
          </cell>
          <cell r="E1027">
            <v>22</v>
          </cell>
          <cell r="F1027">
            <v>16535</v>
          </cell>
          <cell r="H1027">
            <v>1</v>
          </cell>
          <cell r="I1027">
            <v>2627506.44</v>
          </cell>
          <cell r="J1027">
            <v>0</v>
          </cell>
          <cell r="K1027">
            <v>347388.49</v>
          </cell>
          <cell r="L1027">
            <v>57363</v>
          </cell>
          <cell r="M1027">
            <v>2917531.93</v>
          </cell>
          <cell r="N1027">
            <v>0</v>
          </cell>
          <cell r="O1027" t="str">
            <v>Mebel, uskunalar va jixozlar</v>
          </cell>
        </row>
        <row r="1028">
          <cell r="A1028">
            <v>9</v>
          </cell>
          <cell r="B1028">
            <v>214</v>
          </cell>
          <cell r="C1028">
            <v>7783</v>
          </cell>
          <cell r="D1028">
            <v>921.02</v>
          </cell>
          <cell r="E1028">
            <v>22</v>
          </cell>
          <cell r="F1028">
            <v>16535</v>
          </cell>
          <cell r="H1028">
            <v>1</v>
          </cell>
          <cell r="I1028">
            <v>2121877</v>
          </cell>
          <cell r="J1028">
            <v>0</v>
          </cell>
          <cell r="K1028">
            <v>0</v>
          </cell>
          <cell r="L1028">
            <v>34314</v>
          </cell>
          <cell r="M1028">
            <v>2087563</v>
          </cell>
          <cell r="N1028">
            <v>0</v>
          </cell>
          <cell r="O1028" t="str">
            <v>Mebel, uskunalar va jixozlar</v>
          </cell>
        </row>
        <row r="1029">
          <cell r="A1029">
            <v>9</v>
          </cell>
          <cell r="B1029">
            <v>214</v>
          </cell>
          <cell r="C1029">
            <v>7845</v>
          </cell>
          <cell r="D1029">
            <v>921.02</v>
          </cell>
          <cell r="E1029">
            <v>22</v>
          </cell>
          <cell r="F1029">
            <v>16535</v>
          </cell>
          <cell r="H1029">
            <v>1</v>
          </cell>
          <cell r="I1029">
            <v>2124699</v>
          </cell>
          <cell r="J1029">
            <v>0</v>
          </cell>
          <cell r="K1029">
            <v>334118</v>
          </cell>
          <cell r="L1029">
            <v>0</v>
          </cell>
          <cell r="M1029">
            <v>2458817</v>
          </cell>
          <cell r="N1029">
            <v>0</v>
          </cell>
          <cell r="O1029" t="str">
            <v>Mebel, uskunalar va jixozlar</v>
          </cell>
        </row>
        <row r="1030">
          <cell r="A1030">
            <v>9</v>
          </cell>
          <cell r="B1030">
            <v>214</v>
          </cell>
          <cell r="C1030">
            <v>7948</v>
          </cell>
          <cell r="D1030">
            <v>921.02</v>
          </cell>
          <cell r="E1030">
            <v>22</v>
          </cell>
          <cell r="F1030">
            <v>16535</v>
          </cell>
          <cell r="H1030">
            <v>1</v>
          </cell>
          <cell r="I1030">
            <v>1825608</v>
          </cell>
          <cell r="J1030">
            <v>0</v>
          </cell>
          <cell r="K1030">
            <v>493106.04</v>
          </cell>
          <cell r="L1030">
            <v>0</v>
          </cell>
          <cell r="M1030">
            <v>2318714.04</v>
          </cell>
          <cell r="N1030">
            <v>0</v>
          </cell>
          <cell r="O1030" t="str">
            <v>Mebel, uskunalar va jixozlar</v>
          </cell>
        </row>
        <row r="1031">
          <cell r="A1031">
            <v>9</v>
          </cell>
          <cell r="B1031">
            <v>214</v>
          </cell>
          <cell r="C1031">
            <v>8002</v>
          </cell>
          <cell r="D1031">
            <v>921.02</v>
          </cell>
          <cell r="E1031">
            <v>22</v>
          </cell>
          <cell r="F1031">
            <v>16535</v>
          </cell>
          <cell r="H1031">
            <v>1</v>
          </cell>
          <cell r="I1031">
            <v>1706875</v>
          </cell>
          <cell r="J1031">
            <v>0</v>
          </cell>
          <cell r="K1031">
            <v>331788.49</v>
          </cell>
          <cell r="L1031">
            <v>35400</v>
          </cell>
          <cell r="M1031">
            <v>2003263.49</v>
          </cell>
          <cell r="N1031">
            <v>0</v>
          </cell>
          <cell r="O1031" t="str">
            <v>Mebel, uskunalar va jixozlar</v>
          </cell>
        </row>
        <row r="1032">
          <cell r="A1032">
            <v>9</v>
          </cell>
          <cell r="B1032">
            <v>214</v>
          </cell>
          <cell r="C1032">
            <v>8104</v>
          </cell>
          <cell r="D1032">
            <v>921.02</v>
          </cell>
          <cell r="E1032">
            <v>22</v>
          </cell>
          <cell r="F1032">
            <v>16535</v>
          </cell>
          <cell r="H1032">
            <v>1</v>
          </cell>
          <cell r="I1032">
            <v>1746011</v>
          </cell>
          <cell r="J1032">
            <v>0</v>
          </cell>
          <cell r="K1032">
            <v>331799.51</v>
          </cell>
          <cell r="L1032">
            <v>16500</v>
          </cell>
          <cell r="M1032">
            <v>2061310.51</v>
          </cell>
          <cell r="N1032">
            <v>0</v>
          </cell>
          <cell r="O1032" t="str">
            <v>Mebel, uskunalar va jixozlar</v>
          </cell>
        </row>
        <row r="1033">
          <cell r="A1033">
            <v>9</v>
          </cell>
          <cell r="B1033">
            <v>214</v>
          </cell>
          <cell r="C1033">
            <v>8137</v>
          </cell>
          <cell r="D1033">
            <v>921.02</v>
          </cell>
          <cell r="E1033">
            <v>22</v>
          </cell>
          <cell r="F1033">
            <v>16535</v>
          </cell>
          <cell r="H1033">
            <v>1</v>
          </cell>
          <cell r="I1033">
            <v>1494610</v>
          </cell>
          <cell r="J1033">
            <v>0</v>
          </cell>
          <cell r="K1033">
            <v>343290</v>
          </cell>
          <cell r="L1033">
            <v>198677</v>
          </cell>
          <cell r="M1033">
            <v>1639223</v>
          </cell>
          <cell r="N1033">
            <v>0</v>
          </cell>
          <cell r="O1033" t="str">
            <v>Mebel, uskunalar va jixozlar</v>
          </cell>
        </row>
        <row r="1034">
          <cell r="A1034">
            <v>9</v>
          </cell>
          <cell r="B1034">
            <v>214</v>
          </cell>
          <cell r="C1034">
            <v>8298</v>
          </cell>
          <cell r="D1034">
            <v>921.02</v>
          </cell>
          <cell r="E1034">
            <v>22</v>
          </cell>
          <cell r="F1034">
            <v>16535</v>
          </cell>
          <cell r="H1034">
            <v>1</v>
          </cell>
          <cell r="I1034">
            <v>2130827</v>
          </cell>
          <cell r="J1034">
            <v>0</v>
          </cell>
          <cell r="K1034">
            <v>68838</v>
          </cell>
          <cell r="L1034">
            <v>122210</v>
          </cell>
          <cell r="M1034">
            <v>2077455</v>
          </cell>
          <cell r="N1034">
            <v>0</v>
          </cell>
          <cell r="O1034" t="str">
            <v>Mebel, uskunalar va jixozlar</v>
          </cell>
        </row>
        <row r="1035">
          <cell r="A1035">
            <v>9</v>
          </cell>
          <cell r="B1035">
            <v>214</v>
          </cell>
          <cell r="C1035">
            <v>8533</v>
          </cell>
          <cell r="D1035">
            <v>921.02</v>
          </cell>
          <cell r="E1035">
            <v>22</v>
          </cell>
          <cell r="F1035">
            <v>16535</v>
          </cell>
          <cell r="H1035">
            <v>1</v>
          </cell>
          <cell r="I1035">
            <v>1377125</v>
          </cell>
          <cell r="J1035">
            <v>0</v>
          </cell>
          <cell r="K1035">
            <v>488373.1</v>
          </cell>
          <cell r="L1035">
            <v>110549.1</v>
          </cell>
          <cell r="M1035">
            <v>1754949</v>
          </cell>
          <cell r="N1035">
            <v>0</v>
          </cell>
          <cell r="O1035" t="str">
            <v>Mebel, uskunalar va jixozlar</v>
          </cell>
        </row>
        <row r="1036">
          <cell r="A1036">
            <v>9</v>
          </cell>
          <cell r="B1036">
            <v>214</v>
          </cell>
          <cell r="C1036">
            <v>8659</v>
          </cell>
          <cell r="D1036">
            <v>921.02</v>
          </cell>
          <cell r="E1036">
            <v>22</v>
          </cell>
          <cell r="F1036">
            <v>16535</v>
          </cell>
          <cell r="H1036">
            <v>1</v>
          </cell>
          <cell r="I1036">
            <v>1753671</v>
          </cell>
          <cell r="J1036">
            <v>0</v>
          </cell>
          <cell r="K1036">
            <v>432777.27</v>
          </cell>
          <cell r="L1036">
            <v>220897</v>
          </cell>
          <cell r="M1036">
            <v>1965551.27</v>
          </cell>
          <cell r="N1036">
            <v>0</v>
          </cell>
          <cell r="O1036" t="str">
            <v>Mebel, uskunalar va jixozlar</v>
          </cell>
        </row>
        <row r="1037">
          <cell r="A1037">
            <v>9</v>
          </cell>
          <cell r="B1037">
            <v>214</v>
          </cell>
          <cell r="C1037">
            <v>214</v>
          </cell>
          <cell r="D1037">
            <v>925</v>
          </cell>
          <cell r="E1037">
            <v>22</v>
          </cell>
          <cell r="F1037">
            <v>16541</v>
          </cell>
          <cell r="H1037">
            <v>1</v>
          </cell>
          <cell r="I1037">
            <v>0</v>
          </cell>
          <cell r="J1037">
            <v>0</v>
          </cell>
          <cell r="K1037">
            <v>11730.32</v>
          </cell>
          <cell r="L1037">
            <v>0</v>
          </cell>
          <cell r="M1037">
            <v>11730.32</v>
          </cell>
          <cell r="N1037">
            <v>0</v>
          </cell>
          <cell r="O1037" t="str">
            <v>Nomaterial aktivlar</v>
          </cell>
        </row>
        <row r="1038">
          <cell r="A1038">
            <v>9</v>
          </cell>
          <cell r="B1038">
            <v>214</v>
          </cell>
          <cell r="C1038">
            <v>3563</v>
          </cell>
          <cell r="D1038">
            <v>925</v>
          </cell>
          <cell r="E1038">
            <v>22</v>
          </cell>
          <cell r="F1038">
            <v>16541</v>
          </cell>
          <cell r="H1038">
            <v>1</v>
          </cell>
          <cell r="I1038">
            <v>0</v>
          </cell>
          <cell r="J1038">
            <v>0</v>
          </cell>
          <cell r="K1038">
            <v>12335</v>
          </cell>
          <cell r="L1038">
            <v>0</v>
          </cell>
          <cell r="M1038">
            <v>12335</v>
          </cell>
          <cell r="N1038">
            <v>0</v>
          </cell>
          <cell r="O1038" t="str">
            <v>Nomaterial aktivlar</v>
          </cell>
        </row>
        <row r="1039">
          <cell r="A1039">
            <v>9</v>
          </cell>
          <cell r="B1039">
            <v>214</v>
          </cell>
          <cell r="C1039">
            <v>7948</v>
          </cell>
          <cell r="D1039">
            <v>925</v>
          </cell>
          <cell r="E1039">
            <v>22</v>
          </cell>
          <cell r="F1039">
            <v>16541</v>
          </cell>
          <cell r="H1039">
            <v>1</v>
          </cell>
          <cell r="I1039">
            <v>0</v>
          </cell>
          <cell r="J1039">
            <v>0</v>
          </cell>
          <cell r="K1039">
            <v>123738.55</v>
          </cell>
          <cell r="L1039">
            <v>0</v>
          </cell>
          <cell r="M1039">
            <v>123738.55</v>
          </cell>
          <cell r="N1039">
            <v>0</v>
          </cell>
          <cell r="O1039" t="str">
            <v>Nomaterial aktivlar</v>
          </cell>
        </row>
        <row r="1040">
          <cell r="A1040">
            <v>9</v>
          </cell>
          <cell r="B1040">
            <v>214</v>
          </cell>
          <cell r="C1040">
            <v>8002</v>
          </cell>
          <cell r="D1040">
            <v>925</v>
          </cell>
          <cell r="E1040">
            <v>22</v>
          </cell>
          <cell r="F1040">
            <v>16541</v>
          </cell>
          <cell r="H1040">
            <v>1</v>
          </cell>
          <cell r="I1040">
            <v>0</v>
          </cell>
          <cell r="J1040">
            <v>0</v>
          </cell>
          <cell r="K1040">
            <v>12335</v>
          </cell>
          <cell r="L1040">
            <v>0</v>
          </cell>
          <cell r="M1040">
            <v>12335</v>
          </cell>
          <cell r="N1040">
            <v>0</v>
          </cell>
          <cell r="O1040" t="str">
            <v>Nomaterial aktivlar</v>
          </cell>
        </row>
        <row r="1041">
          <cell r="A1041">
            <v>9</v>
          </cell>
          <cell r="B1041">
            <v>214</v>
          </cell>
          <cell r="C1041">
            <v>8137</v>
          </cell>
          <cell r="D1041">
            <v>925</v>
          </cell>
          <cell r="E1041">
            <v>22</v>
          </cell>
          <cell r="F1041">
            <v>16541</v>
          </cell>
          <cell r="H1041">
            <v>1</v>
          </cell>
          <cell r="I1041">
            <v>0</v>
          </cell>
          <cell r="J1041">
            <v>0</v>
          </cell>
          <cell r="K1041">
            <v>29349.279999999999</v>
          </cell>
          <cell r="L1041">
            <v>0</v>
          </cell>
          <cell r="M1041">
            <v>29349.279999999999</v>
          </cell>
          <cell r="N1041">
            <v>0</v>
          </cell>
          <cell r="O1041" t="str">
            <v>Nomaterial aktivlar</v>
          </cell>
        </row>
        <row r="1042">
          <cell r="A1042">
            <v>9</v>
          </cell>
          <cell r="B1042">
            <v>214</v>
          </cell>
          <cell r="C1042">
            <v>8533</v>
          </cell>
          <cell r="D1042">
            <v>925</v>
          </cell>
          <cell r="E1042">
            <v>22</v>
          </cell>
          <cell r="F1042">
            <v>16541</v>
          </cell>
          <cell r="H1042">
            <v>1</v>
          </cell>
          <cell r="I1042">
            <v>0</v>
          </cell>
          <cell r="J1042">
            <v>0</v>
          </cell>
          <cell r="K1042">
            <v>2356.4499999999998</v>
          </cell>
          <cell r="L1042">
            <v>0</v>
          </cell>
          <cell r="M1042">
            <v>2356.4499999999998</v>
          </cell>
          <cell r="N1042">
            <v>0</v>
          </cell>
          <cell r="O1042" t="str">
            <v>Nomaterial aktivlar</v>
          </cell>
        </row>
        <row r="1043">
          <cell r="A1043">
            <v>9</v>
          </cell>
          <cell r="B1043">
            <v>214</v>
          </cell>
          <cell r="C1043">
            <v>214</v>
          </cell>
          <cell r="D1043">
            <v>930</v>
          </cell>
          <cell r="E1043">
            <v>22</v>
          </cell>
          <cell r="F1043">
            <v>16505</v>
          </cell>
          <cell r="H1043">
            <v>1</v>
          </cell>
          <cell r="I1043">
            <v>5253701.8</v>
          </cell>
          <cell r="J1043">
            <v>0</v>
          </cell>
          <cell r="K1043">
            <v>0</v>
          </cell>
          <cell r="L1043">
            <v>0</v>
          </cell>
          <cell r="M1043">
            <v>5253701.8</v>
          </cell>
          <cell r="N1043">
            <v>0</v>
          </cell>
          <cell r="O1043" t="str">
            <v>Kapital qurilish</v>
          </cell>
        </row>
        <row r="1044">
          <cell r="A1044">
            <v>9</v>
          </cell>
          <cell r="B1044">
            <v>214</v>
          </cell>
          <cell r="C1044">
            <v>3563</v>
          </cell>
          <cell r="D1044">
            <v>930</v>
          </cell>
          <cell r="E1044">
            <v>22</v>
          </cell>
          <cell r="F1044">
            <v>16505</v>
          </cell>
          <cell r="H1044">
            <v>1</v>
          </cell>
          <cell r="I1044">
            <v>4532004.8</v>
          </cell>
          <cell r="J1044">
            <v>0</v>
          </cell>
          <cell r="K1044">
            <v>0</v>
          </cell>
          <cell r="L1044">
            <v>0</v>
          </cell>
          <cell r="M1044">
            <v>4532004.8</v>
          </cell>
          <cell r="N1044">
            <v>0</v>
          </cell>
          <cell r="O1044" t="str">
            <v>Kapital qurilish</v>
          </cell>
        </row>
        <row r="1045">
          <cell r="A1045">
            <v>9</v>
          </cell>
          <cell r="B1045">
            <v>214</v>
          </cell>
          <cell r="C1045">
            <v>5996</v>
          </cell>
          <cell r="D1045">
            <v>930</v>
          </cell>
          <cell r="E1045">
            <v>22</v>
          </cell>
          <cell r="F1045">
            <v>16505</v>
          </cell>
          <cell r="H1045">
            <v>1</v>
          </cell>
          <cell r="I1045">
            <v>20786554.960000001</v>
          </cell>
          <cell r="J1045">
            <v>0</v>
          </cell>
          <cell r="K1045">
            <v>0</v>
          </cell>
          <cell r="L1045">
            <v>0</v>
          </cell>
          <cell r="M1045">
            <v>20786554.960000001</v>
          </cell>
          <cell r="N1045">
            <v>0</v>
          </cell>
          <cell r="O1045" t="str">
            <v>Kapital qurilish</v>
          </cell>
        </row>
        <row r="1046">
          <cell r="A1046">
            <v>9</v>
          </cell>
          <cell r="B1046">
            <v>214</v>
          </cell>
          <cell r="C1046">
            <v>7783</v>
          </cell>
          <cell r="D1046">
            <v>930</v>
          </cell>
          <cell r="E1046">
            <v>22</v>
          </cell>
          <cell r="F1046">
            <v>16505</v>
          </cell>
          <cell r="H1046">
            <v>1</v>
          </cell>
          <cell r="I1046">
            <v>1678248</v>
          </cell>
          <cell r="J1046">
            <v>0</v>
          </cell>
          <cell r="K1046">
            <v>0</v>
          </cell>
          <cell r="L1046">
            <v>159934</v>
          </cell>
          <cell r="M1046">
            <v>1518314</v>
          </cell>
          <cell r="N1046">
            <v>0</v>
          </cell>
          <cell r="O1046" t="str">
            <v>Kapital qurilish</v>
          </cell>
        </row>
        <row r="1047">
          <cell r="A1047">
            <v>9</v>
          </cell>
          <cell r="B1047">
            <v>214</v>
          </cell>
          <cell r="C1047">
            <v>7948</v>
          </cell>
          <cell r="D1047">
            <v>930</v>
          </cell>
          <cell r="E1047">
            <v>22</v>
          </cell>
          <cell r="F1047">
            <v>16505</v>
          </cell>
          <cell r="H1047">
            <v>1</v>
          </cell>
          <cell r="I1047">
            <v>3262000</v>
          </cell>
          <cell r="J1047">
            <v>0</v>
          </cell>
          <cell r="K1047">
            <v>0</v>
          </cell>
          <cell r="L1047">
            <v>0</v>
          </cell>
          <cell r="M1047">
            <v>3262000</v>
          </cell>
          <cell r="N1047">
            <v>0</v>
          </cell>
          <cell r="O1047" t="str">
            <v>Kapital qurilish</v>
          </cell>
        </row>
        <row r="1048">
          <cell r="A1048">
            <v>9</v>
          </cell>
          <cell r="B1048">
            <v>214</v>
          </cell>
          <cell r="C1048">
            <v>8002</v>
          </cell>
          <cell r="D1048">
            <v>930</v>
          </cell>
          <cell r="E1048">
            <v>22</v>
          </cell>
          <cell r="F1048">
            <v>16505</v>
          </cell>
          <cell r="H1048">
            <v>1</v>
          </cell>
          <cell r="I1048">
            <v>6963483.9199999999</v>
          </cell>
          <cell r="J1048">
            <v>0</v>
          </cell>
          <cell r="K1048">
            <v>0</v>
          </cell>
          <cell r="L1048">
            <v>0</v>
          </cell>
          <cell r="M1048">
            <v>6963483.9199999999</v>
          </cell>
          <cell r="N1048">
            <v>0</v>
          </cell>
          <cell r="O1048" t="str">
            <v>Kapital qurilish</v>
          </cell>
        </row>
        <row r="1049">
          <cell r="A1049">
            <v>9</v>
          </cell>
          <cell r="B1049">
            <v>214</v>
          </cell>
          <cell r="C1049">
            <v>8104</v>
          </cell>
          <cell r="D1049">
            <v>930</v>
          </cell>
          <cell r="E1049">
            <v>22</v>
          </cell>
          <cell r="F1049">
            <v>16505</v>
          </cell>
          <cell r="H1049">
            <v>1</v>
          </cell>
          <cell r="I1049">
            <v>2977092.52</v>
          </cell>
          <cell r="J1049">
            <v>0</v>
          </cell>
          <cell r="K1049">
            <v>0</v>
          </cell>
          <cell r="L1049">
            <v>0</v>
          </cell>
          <cell r="M1049">
            <v>2977092.52</v>
          </cell>
          <cell r="N1049">
            <v>0</v>
          </cell>
          <cell r="O1049" t="str">
            <v>Kapital qurilish</v>
          </cell>
        </row>
        <row r="1050">
          <cell r="A1050">
            <v>9</v>
          </cell>
          <cell r="B1050">
            <v>214</v>
          </cell>
          <cell r="C1050">
            <v>8137</v>
          </cell>
          <cell r="D1050">
            <v>930</v>
          </cell>
          <cell r="E1050">
            <v>22</v>
          </cell>
          <cell r="F1050">
            <v>16505</v>
          </cell>
          <cell r="H1050">
            <v>1</v>
          </cell>
          <cell r="I1050">
            <v>1483125</v>
          </cell>
          <cell r="J1050">
            <v>0</v>
          </cell>
          <cell r="K1050">
            <v>0</v>
          </cell>
          <cell r="L1050">
            <v>0</v>
          </cell>
          <cell r="M1050">
            <v>1483125</v>
          </cell>
          <cell r="N1050">
            <v>0</v>
          </cell>
          <cell r="O1050" t="str">
            <v>Kapital qurilish</v>
          </cell>
        </row>
        <row r="1051">
          <cell r="A1051">
            <v>9</v>
          </cell>
          <cell r="B1051">
            <v>214</v>
          </cell>
          <cell r="C1051">
            <v>8298</v>
          </cell>
          <cell r="D1051">
            <v>930</v>
          </cell>
          <cell r="E1051">
            <v>22</v>
          </cell>
          <cell r="F1051">
            <v>16505</v>
          </cell>
          <cell r="H1051">
            <v>1</v>
          </cell>
          <cell r="I1051">
            <v>10693358.02</v>
          </cell>
          <cell r="J1051">
            <v>0</v>
          </cell>
          <cell r="K1051">
            <v>0</v>
          </cell>
          <cell r="L1051">
            <v>9537125</v>
          </cell>
          <cell r="M1051">
            <v>1156233.02</v>
          </cell>
          <cell r="N1051">
            <v>0</v>
          </cell>
          <cell r="O1051" t="str">
            <v>Kapital qurilish</v>
          </cell>
        </row>
        <row r="1052">
          <cell r="A1052">
            <v>9</v>
          </cell>
          <cell r="B1052">
            <v>214</v>
          </cell>
          <cell r="C1052">
            <v>8533</v>
          </cell>
          <cell r="D1052">
            <v>930</v>
          </cell>
          <cell r="E1052">
            <v>22</v>
          </cell>
          <cell r="F1052">
            <v>16505</v>
          </cell>
          <cell r="H1052">
            <v>1</v>
          </cell>
          <cell r="I1052">
            <v>4201065.54</v>
          </cell>
          <cell r="J1052">
            <v>0</v>
          </cell>
          <cell r="K1052">
            <v>0</v>
          </cell>
          <cell r="L1052">
            <v>33000</v>
          </cell>
          <cell r="M1052">
            <v>4168065.54</v>
          </cell>
          <cell r="N1052">
            <v>0</v>
          </cell>
          <cell r="O1052" t="str">
            <v>Kapital qurilish</v>
          </cell>
        </row>
        <row r="1053">
          <cell r="A1053">
            <v>9</v>
          </cell>
          <cell r="B1053">
            <v>214</v>
          </cell>
          <cell r="C1053">
            <v>8659</v>
          </cell>
          <cell r="D1053">
            <v>930</v>
          </cell>
          <cell r="E1053">
            <v>22</v>
          </cell>
          <cell r="F1053">
            <v>16505</v>
          </cell>
          <cell r="H1053">
            <v>1</v>
          </cell>
          <cell r="I1053">
            <v>3347883</v>
          </cell>
          <cell r="J1053">
            <v>0</v>
          </cell>
          <cell r="K1053">
            <v>0</v>
          </cell>
          <cell r="L1053">
            <v>2353100</v>
          </cell>
          <cell r="M1053">
            <v>994783</v>
          </cell>
          <cell r="N1053">
            <v>0</v>
          </cell>
          <cell r="O1053" t="str">
            <v>Kapital qurilish</v>
          </cell>
        </row>
        <row r="1054">
          <cell r="A1054">
            <v>9</v>
          </cell>
          <cell r="B1054">
            <v>214</v>
          </cell>
          <cell r="C1054">
            <v>214</v>
          </cell>
          <cell r="D1054">
            <v>940.01</v>
          </cell>
          <cell r="E1054">
            <v>22</v>
          </cell>
          <cell r="F1054">
            <v>19921.009999999998</v>
          </cell>
          <cell r="H1054">
            <v>1</v>
          </cell>
          <cell r="I1054">
            <v>179433.3</v>
          </cell>
          <cell r="J1054">
            <v>0</v>
          </cell>
          <cell r="K1054">
            <v>64500</v>
          </cell>
          <cell r="L1054">
            <v>74814</v>
          </cell>
          <cell r="M1054">
            <v>169119.3</v>
          </cell>
          <cell r="N1054">
            <v>0</v>
          </cell>
          <cell r="O1054" t="str">
            <v>Строительные материалы для текущего ремонта</v>
          </cell>
        </row>
        <row r="1055">
          <cell r="A1055">
            <v>9</v>
          </cell>
          <cell r="B1055">
            <v>214</v>
          </cell>
          <cell r="C1055">
            <v>3563</v>
          </cell>
          <cell r="D1055">
            <v>940.01</v>
          </cell>
          <cell r="E1055">
            <v>22</v>
          </cell>
          <cell r="F1055">
            <v>19921.009999999998</v>
          </cell>
          <cell r="H1055">
            <v>1</v>
          </cell>
          <cell r="I1055">
            <v>19620</v>
          </cell>
          <cell r="J1055">
            <v>0</v>
          </cell>
          <cell r="K1055">
            <v>27200</v>
          </cell>
          <cell r="L1055">
            <v>4010</v>
          </cell>
          <cell r="M1055">
            <v>42810</v>
          </cell>
          <cell r="N1055">
            <v>0</v>
          </cell>
          <cell r="O1055" t="str">
            <v>Строительные материалы для текущего ремонта</v>
          </cell>
        </row>
        <row r="1056">
          <cell r="A1056">
            <v>9</v>
          </cell>
          <cell r="B1056">
            <v>214</v>
          </cell>
          <cell r="C1056">
            <v>7783</v>
          </cell>
          <cell r="D1056">
            <v>940.01</v>
          </cell>
          <cell r="E1056">
            <v>22</v>
          </cell>
          <cell r="F1056">
            <v>19921.009999999998</v>
          </cell>
          <cell r="H1056">
            <v>1</v>
          </cell>
          <cell r="I1056">
            <v>112079.73</v>
          </cell>
          <cell r="J1056">
            <v>0</v>
          </cell>
          <cell r="K1056">
            <v>0</v>
          </cell>
          <cell r="L1056">
            <v>0</v>
          </cell>
          <cell r="M1056">
            <v>112079.73</v>
          </cell>
          <cell r="N1056">
            <v>0</v>
          </cell>
          <cell r="O1056" t="str">
            <v>Строительные материалы для текущего ремонта</v>
          </cell>
        </row>
        <row r="1057">
          <cell r="A1057">
            <v>9</v>
          </cell>
          <cell r="B1057">
            <v>214</v>
          </cell>
          <cell r="C1057">
            <v>8533</v>
          </cell>
          <cell r="D1057">
            <v>940.01</v>
          </cell>
          <cell r="E1057">
            <v>22</v>
          </cell>
          <cell r="F1057">
            <v>19921.009999999998</v>
          </cell>
          <cell r="H1057">
            <v>1</v>
          </cell>
          <cell r="I1057">
            <v>10500</v>
          </cell>
          <cell r="J1057">
            <v>0</v>
          </cell>
          <cell r="K1057">
            <v>0</v>
          </cell>
          <cell r="L1057">
            <v>10500</v>
          </cell>
          <cell r="M1057">
            <v>0</v>
          </cell>
          <cell r="N1057">
            <v>0</v>
          </cell>
          <cell r="O1057" t="str">
            <v>Строительные материалы для текущего ремонта</v>
          </cell>
        </row>
        <row r="1058">
          <cell r="A1058">
            <v>9</v>
          </cell>
          <cell r="B1058">
            <v>214</v>
          </cell>
          <cell r="C1058">
            <v>214</v>
          </cell>
          <cell r="D1058">
            <v>940.02</v>
          </cell>
          <cell r="E1058">
            <v>22</v>
          </cell>
          <cell r="F1058">
            <v>19921.02</v>
          </cell>
          <cell r="H1058">
            <v>1</v>
          </cell>
          <cell r="I1058">
            <v>2104320.81</v>
          </cell>
          <cell r="J1058">
            <v>0</v>
          </cell>
          <cell r="K1058">
            <v>3736482.56</v>
          </cell>
          <cell r="L1058">
            <v>5840803.3700000001</v>
          </cell>
          <cell r="M1058">
            <v>0</v>
          </cell>
          <cell r="N1058">
            <v>0</v>
          </cell>
          <cell r="O1058" t="str">
            <v>Компьютеры и вычтехника включая счетные машинки</v>
          </cell>
        </row>
        <row r="1059">
          <cell r="A1059">
            <v>9</v>
          </cell>
          <cell r="B1059">
            <v>214</v>
          </cell>
          <cell r="C1059">
            <v>3563</v>
          </cell>
          <cell r="D1059">
            <v>940.02</v>
          </cell>
          <cell r="E1059">
            <v>22</v>
          </cell>
          <cell r="F1059">
            <v>19921.02</v>
          </cell>
          <cell r="H1059">
            <v>1</v>
          </cell>
          <cell r="I1059">
            <v>115334</v>
          </cell>
          <cell r="J1059">
            <v>0</v>
          </cell>
          <cell r="K1059">
            <v>0</v>
          </cell>
          <cell r="L1059">
            <v>0</v>
          </cell>
          <cell r="M1059">
            <v>115334</v>
          </cell>
          <cell r="N1059">
            <v>0</v>
          </cell>
          <cell r="O1059" t="str">
            <v>Компьютеры и вычтехника включая счетные машинки</v>
          </cell>
        </row>
        <row r="1060">
          <cell r="A1060">
            <v>9</v>
          </cell>
          <cell r="B1060">
            <v>214</v>
          </cell>
          <cell r="C1060">
            <v>5996</v>
          </cell>
          <cell r="D1060">
            <v>940.02</v>
          </cell>
          <cell r="E1060">
            <v>22</v>
          </cell>
          <cell r="F1060">
            <v>19921.02</v>
          </cell>
          <cell r="H1060">
            <v>1</v>
          </cell>
          <cell r="I1060">
            <v>104934</v>
          </cell>
          <cell r="J1060">
            <v>0</v>
          </cell>
          <cell r="K1060">
            <v>1232.4000000000001</v>
          </cell>
          <cell r="L1060">
            <v>106166.39999999999</v>
          </cell>
          <cell r="M1060">
            <v>0</v>
          </cell>
          <cell r="N1060">
            <v>0</v>
          </cell>
          <cell r="O1060" t="str">
            <v>Компьютеры и вычтехника включая счетные машинки</v>
          </cell>
        </row>
        <row r="1061">
          <cell r="A1061">
            <v>9</v>
          </cell>
          <cell r="B1061">
            <v>214</v>
          </cell>
          <cell r="C1061">
            <v>7783</v>
          </cell>
          <cell r="D1061">
            <v>940.02</v>
          </cell>
          <cell r="E1061">
            <v>22</v>
          </cell>
          <cell r="F1061">
            <v>19921.02</v>
          </cell>
          <cell r="H1061">
            <v>1</v>
          </cell>
          <cell r="I1061">
            <v>296009.53999999998</v>
          </cell>
          <cell r="J1061">
            <v>0</v>
          </cell>
          <cell r="K1061">
            <v>0</v>
          </cell>
          <cell r="L1061">
            <v>296009.53999999998</v>
          </cell>
          <cell r="M1061">
            <v>0</v>
          </cell>
          <cell r="N1061">
            <v>0</v>
          </cell>
          <cell r="O1061" t="str">
            <v>Компьютеры и вычтехника включая счетные машинки</v>
          </cell>
        </row>
        <row r="1062">
          <cell r="A1062">
            <v>9</v>
          </cell>
          <cell r="B1062">
            <v>214</v>
          </cell>
          <cell r="C1062">
            <v>7845</v>
          </cell>
          <cell r="D1062">
            <v>940.02</v>
          </cell>
          <cell r="E1062">
            <v>22</v>
          </cell>
          <cell r="F1062">
            <v>19921.02</v>
          </cell>
          <cell r="H1062">
            <v>1</v>
          </cell>
          <cell r="I1062">
            <v>173102.3</v>
          </cell>
          <cell r="J1062">
            <v>0</v>
          </cell>
          <cell r="K1062">
            <v>0</v>
          </cell>
          <cell r="L1062">
            <v>173102.3</v>
          </cell>
          <cell r="M1062">
            <v>0</v>
          </cell>
          <cell r="N1062">
            <v>0</v>
          </cell>
          <cell r="O1062" t="str">
            <v>Компьютеры и вычтехника включая счетные машинки</v>
          </cell>
        </row>
        <row r="1063">
          <cell r="A1063">
            <v>9</v>
          </cell>
          <cell r="B1063">
            <v>214</v>
          </cell>
          <cell r="C1063">
            <v>7948</v>
          </cell>
          <cell r="D1063">
            <v>940.02</v>
          </cell>
          <cell r="E1063">
            <v>22</v>
          </cell>
          <cell r="F1063">
            <v>19921.02</v>
          </cell>
          <cell r="H1063">
            <v>1</v>
          </cell>
          <cell r="I1063">
            <v>302451.59999999998</v>
          </cell>
          <cell r="J1063">
            <v>0</v>
          </cell>
          <cell r="K1063">
            <v>0</v>
          </cell>
          <cell r="L1063">
            <v>268051.59999999998</v>
          </cell>
          <cell r="M1063">
            <v>34400</v>
          </cell>
          <cell r="N1063">
            <v>0</v>
          </cell>
          <cell r="O1063" t="str">
            <v>Компьютеры и вычтехника включая счетные машинки</v>
          </cell>
        </row>
        <row r="1064">
          <cell r="A1064">
            <v>9</v>
          </cell>
          <cell r="B1064">
            <v>214</v>
          </cell>
          <cell r="C1064">
            <v>8002</v>
          </cell>
          <cell r="D1064">
            <v>940.02</v>
          </cell>
          <cell r="E1064">
            <v>22</v>
          </cell>
          <cell r="F1064">
            <v>19921.02</v>
          </cell>
          <cell r="H1064">
            <v>1</v>
          </cell>
          <cell r="I1064">
            <v>74738.509999999995</v>
          </cell>
          <cell r="J1064">
            <v>0</v>
          </cell>
          <cell r="K1064">
            <v>0</v>
          </cell>
          <cell r="L1064">
            <v>74738.509999999995</v>
          </cell>
          <cell r="M1064">
            <v>0</v>
          </cell>
          <cell r="N1064">
            <v>0</v>
          </cell>
          <cell r="O1064" t="str">
            <v>Компьютеры и вычтехника включая счетные машинки</v>
          </cell>
        </row>
        <row r="1065">
          <cell r="A1065">
            <v>9</v>
          </cell>
          <cell r="B1065">
            <v>214</v>
          </cell>
          <cell r="C1065">
            <v>8104</v>
          </cell>
          <cell r="D1065">
            <v>940.02</v>
          </cell>
          <cell r="E1065">
            <v>22</v>
          </cell>
          <cell r="F1065">
            <v>19921.02</v>
          </cell>
          <cell r="H1065">
            <v>1</v>
          </cell>
          <cell r="I1065">
            <v>253576.59</v>
          </cell>
          <cell r="J1065">
            <v>0</v>
          </cell>
          <cell r="K1065">
            <v>0</v>
          </cell>
          <cell r="L1065">
            <v>203944.34</v>
          </cell>
          <cell r="M1065">
            <v>49632.25</v>
          </cell>
          <cell r="N1065">
            <v>0</v>
          </cell>
          <cell r="O1065" t="str">
            <v>Компьютеры и вычтехника включая счетные машинки</v>
          </cell>
        </row>
        <row r="1066">
          <cell r="A1066">
            <v>9</v>
          </cell>
          <cell r="B1066">
            <v>214</v>
          </cell>
          <cell r="C1066">
            <v>8137</v>
          </cell>
          <cell r="D1066">
            <v>940.02</v>
          </cell>
          <cell r="E1066">
            <v>22</v>
          </cell>
          <cell r="F1066">
            <v>19921.02</v>
          </cell>
          <cell r="H1066">
            <v>1</v>
          </cell>
          <cell r="I1066">
            <v>308545.34000000003</v>
          </cell>
          <cell r="J1066">
            <v>0</v>
          </cell>
          <cell r="K1066">
            <v>0</v>
          </cell>
          <cell r="L1066">
            <v>308545.34000000003</v>
          </cell>
          <cell r="M1066">
            <v>0</v>
          </cell>
          <cell r="N1066">
            <v>0</v>
          </cell>
          <cell r="O1066" t="str">
            <v>Компьютеры и вычтехника включая счетные машинки</v>
          </cell>
        </row>
        <row r="1067">
          <cell r="A1067">
            <v>9</v>
          </cell>
          <cell r="B1067">
            <v>214</v>
          </cell>
          <cell r="C1067">
            <v>8533</v>
          </cell>
          <cell r="D1067">
            <v>940.02</v>
          </cell>
          <cell r="E1067">
            <v>22</v>
          </cell>
          <cell r="F1067">
            <v>19921.02</v>
          </cell>
          <cell r="H1067">
            <v>1</v>
          </cell>
          <cell r="I1067">
            <v>21623</v>
          </cell>
          <cell r="J1067">
            <v>0</v>
          </cell>
          <cell r="K1067">
            <v>0</v>
          </cell>
          <cell r="L1067">
            <v>21623</v>
          </cell>
          <cell r="M1067">
            <v>0</v>
          </cell>
          <cell r="N1067">
            <v>0</v>
          </cell>
          <cell r="O1067" t="str">
            <v>Компьютеры и вычтехника включая счетные машинки</v>
          </cell>
        </row>
        <row r="1068">
          <cell r="A1068">
            <v>9</v>
          </cell>
          <cell r="B1068">
            <v>214</v>
          </cell>
          <cell r="C1068">
            <v>8659</v>
          </cell>
          <cell r="D1068">
            <v>940.02</v>
          </cell>
          <cell r="E1068">
            <v>22</v>
          </cell>
          <cell r="F1068">
            <v>19921.02</v>
          </cell>
          <cell r="H1068">
            <v>1</v>
          </cell>
          <cell r="I1068">
            <v>31648.720000000001</v>
          </cell>
          <cell r="J1068">
            <v>0</v>
          </cell>
          <cell r="K1068">
            <v>3136</v>
          </cell>
          <cell r="L1068">
            <v>34784.720000000001</v>
          </cell>
          <cell r="M1068">
            <v>0</v>
          </cell>
          <cell r="N1068">
            <v>0</v>
          </cell>
          <cell r="O1068" t="str">
            <v>Компьютеры и вычтехника включая счетные машинки</v>
          </cell>
        </row>
        <row r="1069">
          <cell r="A1069">
            <v>9</v>
          </cell>
          <cell r="B1069">
            <v>214</v>
          </cell>
          <cell r="C1069">
            <v>214</v>
          </cell>
          <cell r="D1069">
            <v>940.03</v>
          </cell>
          <cell r="E1069">
            <v>22</v>
          </cell>
          <cell r="F1069">
            <v>19921.03</v>
          </cell>
          <cell r="H1069">
            <v>1</v>
          </cell>
          <cell r="I1069">
            <v>10110</v>
          </cell>
          <cell r="J1069">
            <v>0</v>
          </cell>
          <cell r="K1069">
            <v>461366.28</v>
          </cell>
          <cell r="L1069">
            <v>457709.48</v>
          </cell>
          <cell r="M1069">
            <v>13766.8</v>
          </cell>
          <cell r="N1069">
            <v>0</v>
          </cell>
          <cell r="O1069" t="str">
            <v>Топливо и смазочные материалы (единые талоны на ГСМ)</v>
          </cell>
        </row>
        <row r="1070">
          <cell r="A1070">
            <v>9</v>
          </cell>
          <cell r="B1070">
            <v>214</v>
          </cell>
          <cell r="C1070">
            <v>3563</v>
          </cell>
          <cell r="D1070">
            <v>940.03</v>
          </cell>
          <cell r="E1070">
            <v>22</v>
          </cell>
          <cell r="F1070">
            <v>19921.03</v>
          </cell>
          <cell r="H1070">
            <v>1</v>
          </cell>
          <cell r="I1070">
            <v>0</v>
          </cell>
          <cell r="J1070">
            <v>0</v>
          </cell>
          <cell r="K1070">
            <v>16604.5</v>
          </cell>
          <cell r="L1070">
            <v>16604.5</v>
          </cell>
          <cell r="M1070">
            <v>0</v>
          </cell>
          <cell r="N1070">
            <v>0</v>
          </cell>
          <cell r="O1070" t="str">
            <v>Топливо и смазочные материалы (единые талоны на ГСМ)</v>
          </cell>
        </row>
        <row r="1071">
          <cell r="A1071">
            <v>9</v>
          </cell>
          <cell r="B1071">
            <v>214</v>
          </cell>
          <cell r="C1071">
            <v>7783</v>
          </cell>
          <cell r="D1071">
            <v>940.03</v>
          </cell>
          <cell r="E1071">
            <v>22</v>
          </cell>
          <cell r="F1071">
            <v>19921.03</v>
          </cell>
          <cell r="H1071">
            <v>1</v>
          </cell>
          <cell r="I1071">
            <v>0</v>
          </cell>
          <cell r="J1071">
            <v>0</v>
          </cell>
          <cell r="K1071">
            <v>800.6</v>
          </cell>
          <cell r="L1071">
            <v>800.6</v>
          </cell>
          <cell r="M1071">
            <v>0</v>
          </cell>
          <cell r="N1071">
            <v>0</v>
          </cell>
          <cell r="O1071" t="str">
            <v>Топливо и смазочные материалы (единые талоны на ГСМ)</v>
          </cell>
        </row>
        <row r="1072">
          <cell r="A1072">
            <v>9</v>
          </cell>
          <cell r="B1072">
            <v>214</v>
          </cell>
          <cell r="C1072">
            <v>7948</v>
          </cell>
          <cell r="D1072">
            <v>940.03</v>
          </cell>
          <cell r="E1072">
            <v>22</v>
          </cell>
          <cell r="F1072">
            <v>19921.03</v>
          </cell>
          <cell r="H1072">
            <v>1</v>
          </cell>
          <cell r="I1072">
            <v>0</v>
          </cell>
          <cell r="J1072">
            <v>0</v>
          </cell>
          <cell r="K1072">
            <v>28423.66</v>
          </cell>
          <cell r="L1072">
            <v>0</v>
          </cell>
          <cell r="M1072">
            <v>28423.66</v>
          </cell>
          <cell r="N1072">
            <v>0</v>
          </cell>
          <cell r="O1072" t="str">
            <v>Топливо и смазочные материалы (единые талоны на ГСМ)</v>
          </cell>
        </row>
        <row r="1073">
          <cell r="A1073">
            <v>9</v>
          </cell>
          <cell r="B1073">
            <v>214</v>
          </cell>
          <cell r="C1073">
            <v>214</v>
          </cell>
          <cell r="D1073">
            <v>940.04</v>
          </cell>
          <cell r="E1073">
            <v>22</v>
          </cell>
          <cell r="F1073">
            <v>19921.04</v>
          </cell>
          <cell r="H1073">
            <v>1</v>
          </cell>
          <cell r="I1073">
            <v>1010500</v>
          </cell>
          <cell r="J1073">
            <v>0</v>
          </cell>
          <cell r="K1073">
            <v>23500</v>
          </cell>
          <cell r="L1073">
            <v>1034000</v>
          </cell>
          <cell r="M1073">
            <v>0</v>
          </cell>
          <cell r="N1073">
            <v>0</v>
          </cell>
          <cell r="O1073" t="str">
            <v>Mebel va uskunalar</v>
          </cell>
        </row>
        <row r="1074">
          <cell r="A1074">
            <v>9</v>
          </cell>
          <cell r="B1074">
            <v>214</v>
          </cell>
          <cell r="C1074">
            <v>5996</v>
          </cell>
          <cell r="D1074">
            <v>940.04</v>
          </cell>
          <cell r="E1074">
            <v>22</v>
          </cell>
          <cell r="F1074">
            <v>19921.04</v>
          </cell>
          <cell r="H1074">
            <v>1</v>
          </cell>
          <cell r="I1074">
            <v>224941</v>
          </cell>
          <cell r="J1074">
            <v>0</v>
          </cell>
          <cell r="K1074">
            <v>0</v>
          </cell>
          <cell r="L1074">
            <v>224941</v>
          </cell>
          <cell r="M1074">
            <v>0</v>
          </cell>
          <cell r="N1074">
            <v>0</v>
          </cell>
          <cell r="O1074" t="str">
            <v>Mebel va uskunalar</v>
          </cell>
        </row>
        <row r="1075">
          <cell r="A1075">
            <v>9</v>
          </cell>
          <cell r="B1075">
            <v>214</v>
          </cell>
          <cell r="C1075">
            <v>7783</v>
          </cell>
          <cell r="D1075">
            <v>940.04</v>
          </cell>
          <cell r="E1075">
            <v>22</v>
          </cell>
          <cell r="F1075">
            <v>19921.04</v>
          </cell>
          <cell r="H1075">
            <v>1</v>
          </cell>
          <cell r="I1075">
            <v>142841</v>
          </cell>
          <cell r="J1075">
            <v>0</v>
          </cell>
          <cell r="K1075">
            <v>0</v>
          </cell>
          <cell r="L1075">
            <v>142841</v>
          </cell>
          <cell r="M1075">
            <v>0</v>
          </cell>
          <cell r="N1075">
            <v>0</v>
          </cell>
          <cell r="O1075" t="str">
            <v>Mebel va uskunalar</v>
          </cell>
        </row>
        <row r="1076">
          <cell r="A1076">
            <v>9</v>
          </cell>
          <cell r="B1076">
            <v>214</v>
          </cell>
          <cell r="C1076">
            <v>7948</v>
          </cell>
          <cell r="D1076">
            <v>940.04</v>
          </cell>
          <cell r="E1076">
            <v>22</v>
          </cell>
          <cell r="F1076">
            <v>19921.04</v>
          </cell>
          <cell r="H1076">
            <v>1</v>
          </cell>
          <cell r="I1076">
            <v>66947</v>
          </cell>
          <cell r="J1076">
            <v>0</v>
          </cell>
          <cell r="K1076">
            <v>0</v>
          </cell>
          <cell r="L1076">
            <v>41947</v>
          </cell>
          <cell r="M1076">
            <v>25000</v>
          </cell>
          <cell r="N1076">
            <v>0</v>
          </cell>
          <cell r="O1076" t="str">
            <v>Mebel va uskunalar</v>
          </cell>
        </row>
        <row r="1077">
          <cell r="A1077">
            <v>9</v>
          </cell>
          <cell r="B1077">
            <v>214</v>
          </cell>
          <cell r="C1077">
            <v>8002</v>
          </cell>
          <cell r="D1077">
            <v>940.04</v>
          </cell>
          <cell r="E1077">
            <v>22</v>
          </cell>
          <cell r="F1077">
            <v>19921.04</v>
          </cell>
          <cell r="H1077">
            <v>1</v>
          </cell>
          <cell r="I1077">
            <v>8000</v>
          </cell>
          <cell r="J1077">
            <v>0</v>
          </cell>
          <cell r="K1077">
            <v>0</v>
          </cell>
          <cell r="L1077">
            <v>8000</v>
          </cell>
          <cell r="M1077">
            <v>0</v>
          </cell>
          <cell r="N1077">
            <v>0</v>
          </cell>
          <cell r="O1077" t="str">
            <v>Mebel va uskunalar</v>
          </cell>
        </row>
        <row r="1078">
          <cell r="A1078">
            <v>9</v>
          </cell>
          <cell r="B1078">
            <v>214</v>
          </cell>
          <cell r="C1078">
            <v>8104</v>
          </cell>
          <cell r="D1078">
            <v>940.04</v>
          </cell>
          <cell r="E1078">
            <v>22</v>
          </cell>
          <cell r="F1078">
            <v>19921.04</v>
          </cell>
          <cell r="H1078">
            <v>1</v>
          </cell>
          <cell r="I1078">
            <v>117848</v>
          </cell>
          <cell r="J1078">
            <v>0</v>
          </cell>
          <cell r="K1078">
            <v>0</v>
          </cell>
          <cell r="L1078">
            <v>28298</v>
          </cell>
          <cell r="M1078">
            <v>89550</v>
          </cell>
          <cell r="N1078">
            <v>0</v>
          </cell>
          <cell r="O1078" t="str">
            <v>Mebel va uskunalar</v>
          </cell>
        </row>
        <row r="1079">
          <cell r="A1079">
            <v>9</v>
          </cell>
          <cell r="B1079">
            <v>214</v>
          </cell>
          <cell r="C1079">
            <v>8298</v>
          </cell>
          <cell r="D1079">
            <v>940.04</v>
          </cell>
          <cell r="E1079">
            <v>22</v>
          </cell>
          <cell r="F1079">
            <v>19921.04</v>
          </cell>
          <cell r="H1079">
            <v>1</v>
          </cell>
          <cell r="I1079">
            <v>65880.100000000006</v>
          </cell>
          <cell r="J1079">
            <v>0</v>
          </cell>
          <cell r="K1079">
            <v>124610</v>
          </cell>
          <cell r="L1079">
            <v>190490.1</v>
          </cell>
          <cell r="M1079">
            <v>0</v>
          </cell>
          <cell r="N1079">
            <v>0</v>
          </cell>
          <cell r="O1079" t="str">
            <v>Mebel va uskunalar</v>
          </cell>
        </row>
        <row r="1080">
          <cell r="A1080">
            <v>9</v>
          </cell>
          <cell r="B1080">
            <v>214</v>
          </cell>
          <cell r="C1080">
            <v>8533</v>
          </cell>
          <cell r="D1080">
            <v>940.04</v>
          </cell>
          <cell r="E1080">
            <v>22</v>
          </cell>
          <cell r="F1080">
            <v>19921.04</v>
          </cell>
          <cell r="H1080">
            <v>1</v>
          </cell>
          <cell r="I1080">
            <v>6090</v>
          </cell>
          <cell r="J1080">
            <v>0</v>
          </cell>
          <cell r="K1080">
            <v>0</v>
          </cell>
          <cell r="L1080">
            <v>2610</v>
          </cell>
          <cell r="M1080">
            <v>3480</v>
          </cell>
          <cell r="N1080">
            <v>0</v>
          </cell>
          <cell r="O1080" t="str">
            <v>Mebel va uskunalar</v>
          </cell>
        </row>
        <row r="1081">
          <cell r="A1081">
            <v>9</v>
          </cell>
          <cell r="B1081">
            <v>214</v>
          </cell>
          <cell r="C1081">
            <v>214</v>
          </cell>
          <cell r="D1081">
            <v>940.05</v>
          </cell>
          <cell r="E1081">
            <v>22</v>
          </cell>
          <cell r="F1081">
            <v>19921.05</v>
          </cell>
          <cell r="H1081">
            <v>1</v>
          </cell>
          <cell r="I1081">
            <v>10638.4</v>
          </cell>
          <cell r="J1081">
            <v>0</v>
          </cell>
          <cell r="K1081">
            <v>65000</v>
          </cell>
          <cell r="L1081">
            <v>75638.399999999994</v>
          </cell>
          <cell r="M1081">
            <v>0</v>
          </cell>
          <cell r="N1081">
            <v>0</v>
          </cell>
          <cell r="O1081" t="str">
            <v>Зап/части к машинам, включая автомашины и другую технику</v>
          </cell>
        </row>
        <row r="1082">
          <cell r="A1082">
            <v>9</v>
          </cell>
          <cell r="B1082">
            <v>214</v>
          </cell>
          <cell r="C1082">
            <v>3563</v>
          </cell>
          <cell r="D1082">
            <v>940.05</v>
          </cell>
          <cell r="E1082">
            <v>22</v>
          </cell>
          <cell r="F1082">
            <v>19921.05</v>
          </cell>
          <cell r="H1082">
            <v>1</v>
          </cell>
          <cell r="I1082">
            <v>0</v>
          </cell>
          <cell r="J1082">
            <v>0</v>
          </cell>
          <cell r="K1082">
            <v>60000</v>
          </cell>
          <cell r="L1082">
            <v>60000</v>
          </cell>
          <cell r="M1082">
            <v>0</v>
          </cell>
          <cell r="N1082">
            <v>0</v>
          </cell>
          <cell r="O1082" t="str">
            <v>Зап/части к машинам, включая автомашины и другую технику</v>
          </cell>
        </row>
        <row r="1083">
          <cell r="A1083">
            <v>9</v>
          </cell>
          <cell r="B1083">
            <v>214</v>
          </cell>
          <cell r="C1083">
            <v>8533</v>
          </cell>
          <cell r="D1083">
            <v>940.05</v>
          </cell>
          <cell r="E1083">
            <v>22</v>
          </cell>
          <cell r="F1083">
            <v>19921.05</v>
          </cell>
          <cell r="H1083">
            <v>1</v>
          </cell>
          <cell r="I1083">
            <v>26830.959999999999</v>
          </cell>
          <cell r="J1083">
            <v>0</v>
          </cell>
          <cell r="K1083">
            <v>0</v>
          </cell>
          <cell r="L1083">
            <v>26830.959999999999</v>
          </cell>
          <cell r="M1083">
            <v>0</v>
          </cell>
          <cell r="N1083">
            <v>0</v>
          </cell>
          <cell r="O1083" t="str">
            <v>Зап/части к машинам, включая автомашины и другую технику</v>
          </cell>
        </row>
        <row r="1084">
          <cell r="A1084">
            <v>9</v>
          </cell>
          <cell r="B1084">
            <v>214</v>
          </cell>
          <cell r="C1084">
            <v>214</v>
          </cell>
          <cell r="D1084">
            <v>940.08</v>
          </cell>
          <cell r="E1084">
            <v>22</v>
          </cell>
          <cell r="F1084">
            <v>19921.080000000002</v>
          </cell>
          <cell r="H1084">
            <v>1</v>
          </cell>
          <cell r="I1084">
            <v>693689.8</v>
          </cell>
          <cell r="J1084">
            <v>0</v>
          </cell>
          <cell r="K1084">
            <v>798903.12</v>
          </cell>
          <cell r="L1084">
            <v>270390.90999999997</v>
          </cell>
          <cell r="M1084">
            <v>1222202.01</v>
          </cell>
          <cell r="N1084">
            <v>0</v>
          </cell>
          <cell r="O1084" t="str">
            <v>Прочин хоз-е материалы невошедшие в другие группы</v>
          </cell>
        </row>
        <row r="1085">
          <cell r="A1085">
            <v>9</v>
          </cell>
          <cell r="B1085">
            <v>214</v>
          </cell>
          <cell r="C1085">
            <v>3563</v>
          </cell>
          <cell r="D1085">
            <v>940.08</v>
          </cell>
          <cell r="E1085">
            <v>22</v>
          </cell>
          <cell r="F1085">
            <v>19921.080000000002</v>
          </cell>
          <cell r="H1085">
            <v>1</v>
          </cell>
          <cell r="I1085">
            <v>20568</v>
          </cell>
          <cell r="J1085">
            <v>0</v>
          </cell>
          <cell r="K1085">
            <v>101376.7</v>
          </cell>
          <cell r="L1085">
            <v>0</v>
          </cell>
          <cell r="M1085">
            <v>121944.7</v>
          </cell>
          <cell r="N1085">
            <v>0</v>
          </cell>
          <cell r="O1085" t="str">
            <v>Прочин хоз-е материалы невошедшие в другие группы</v>
          </cell>
        </row>
        <row r="1086">
          <cell r="A1086">
            <v>9</v>
          </cell>
          <cell r="B1086">
            <v>214</v>
          </cell>
          <cell r="C1086">
            <v>5996</v>
          </cell>
          <cell r="D1086">
            <v>940.08</v>
          </cell>
          <cell r="E1086">
            <v>22</v>
          </cell>
          <cell r="F1086">
            <v>19921.080000000002</v>
          </cell>
          <cell r="H1086">
            <v>1</v>
          </cell>
          <cell r="I1086">
            <v>0</v>
          </cell>
          <cell r="J1086">
            <v>0</v>
          </cell>
          <cell r="K1086">
            <v>1500.9</v>
          </cell>
          <cell r="L1086">
            <v>0</v>
          </cell>
          <cell r="M1086">
            <v>1500.9</v>
          </cell>
          <cell r="N1086">
            <v>0</v>
          </cell>
          <cell r="O1086" t="str">
            <v>Прочин хоз-е материалы невошедшие в другие группы</v>
          </cell>
        </row>
        <row r="1087">
          <cell r="A1087">
            <v>9</v>
          </cell>
          <cell r="B1087">
            <v>214</v>
          </cell>
          <cell r="C1087">
            <v>7783</v>
          </cell>
          <cell r="D1087">
            <v>940.08</v>
          </cell>
          <cell r="E1087">
            <v>22</v>
          </cell>
          <cell r="F1087">
            <v>19921.080000000002</v>
          </cell>
          <cell r="H1087">
            <v>1</v>
          </cell>
          <cell r="I1087">
            <v>14000</v>
          </cell>
          <cell r="J1087">
            <v>0</v>
          </cell>
          <cell r="K1087">
            <v>102164.76</v>
          </cell>
          <cell r="L1087">
            <v>91234</v>
          </cell>
          <cell r="M1087">
            <v>24930.76</v>
          </cell>
          <cell r="N1087">
            <v>0</v>
          </cell>
          <cell r="O1087" t="str">
            <v>Прочин хоз-е материалы невошедшие в другие группы</v>
          </cell>
        </row>
        <row r="1088">
          <cell r="A1088">
            <v>9</v>
          </cell>
          <cell r="B1088">
            <v>214</v>
          </cell>
          <cell r="C1088">
            <v>7845</v>
          </cell>
          <cell r="D1088">
            <v>940.08</v>
          </cell>
          <cell r="E1088">
            <v>22</v>
          </cell>
          <cell r="F1088">
            <v>19921.080000000002</v>
          </cell>
          <cell r="H1088">
            <v>1</v>
          </cell>
          <cell r="I1088">
            <v>63326.239999999998</v>
          </cell>
          <cell r="J1088">
            <v>0</v>
          </cell>
          <cell r="K1088">
            <v>0</v>
          </cell>
          <cell r="L1088">
            <v>41400</v>
          </cell>
          <cell r="M1088">
            <v>21926.240000000002</v>
          </cell>
          <cell r="N1088">
            <v>0</v>
          </cell>
          <cell r="O1088" t="str">
            <v>Прочин хоз-е материалы невошедшие в другие группы</v>
          </cell>
        </row>
        <row r="1089">
          <cell r="A1089">
            <v>9</v>
          </cell>
          <cell r="B1089">
            <v>214</v>
          </cell>
          <cell r="C1089">
            <v>7948</v>
          </cell>
          <cell r="D1089">
            <v>940.08</v>
          </cell>
          <cell r="E1089">
            <v>22</v>
          </cell>
          <cell r="F1089">
            <v>19921.080000000002</v>
          </cell>
          <cell r="H1089">
            <v>1</v>
          </cell>
          <cell r="I1089">
            <v>81396.12</v>
          </cell>
          <cell r="J1089">
            <v>0</v>
          </cell>
          <cell r="K1089">
            <v>0</v>
          </cell>
          <cell r="L1089">
            <v>81396.12</v>
          </cell>
          <cell r="M1089">
            <v>0</v>
          </cell>
          <cell r="N1089">
            <v>0</v>
          </cell>
          <cell r="O1089" t="str">
            <v>Прочин хоз-е материалы невошедшие в другие группы</v>
          </cell>
        </row>
        <row r="1090">
          <cell r="A1090">
            <v>9</v>
          </cell>
          <cell r="B1090">
            <v>214</v>
          </cell>
          <cell r="C1090">
            <v>8104</v>
          </cell>
          <cell r="D1090">
            <v>940.08</v>
          </cell>
          <cell r="E1090">
            <v>22</v>
          </cell>
          <cell r="F1090">
            <v>19921.080000000002</v>
          </cell>
          <cell r="H1090">
            <v>1</v>
          </cell>
          <cell r="I1090">
            <v>277435.88</v>
          </cell>
          <cell r="J1090">
            <v>0</v>
          </cell>
          <cell r="K1090">
            <v>27951</v>
          </cell>
          <cell r="L1090">
            <v>0</v>
          </cell>
          <cell r="M1090">
            <v>305386.88</v>
          </cell>
          <cell r="N1090">
            <v>0</v>
          </cell>
          <cell r="O1090" t="str">
            <v>Прочин хоз-е материалы невошедшие в другие группы</v>
          </cell>
        </row>
        <row r="1091">
          <cell r="A1091">
            <v>9</v>
          </cell>
          <cell r="B1091">
            <v>214</v>
          </cell>
          <cell r="C1091">
            <v>8137</v>
          </cell>
          <cell r="D1091">
            <v>940.08</v>
          </cell>
          <cell r="E1091">
            <v>22</v>
          </cell>
          <cell r="F1091">
            <v>19921.080000000002</v>
          </cell>
          <cell r="H1091">
            <v>1</v>
          </cell>
          <cell r="I1091">
            <v>67612.639999999999</v>
          </cell>
          <cell r="J1091">
            <v>0</v>
          </cell>
          <cell r="K1091">
            <v>119010.43</v>
          </cell>
          <cell r="L1091">
            <v>68330</v>
          </cell>
          <cell r="M1091">
            <v>118293.07</v>
          </cell>
          <cell r="N1091">
            <v>0</v>
          </cell>
          <cell r="O1091" t="str">
            <v>Прочин хоз-е материалы невошедшие в другие группы</v>
          </cell>
        </row>
        <row r="1092">
          <cell r="A1092">
            <v>9</v>
          </cell>
          <cell r="B1092">
            <v>214</v>
          </cell>
          <cell r="C1092">
            <v>8533</v>
          </cell>
          <cell r="D1092">
            <v>940.08</v>
          </cell>
          <cell r="E1092">
            <v>22</v>
          </cell>
          <cell r="F1092">
            <v>19921.080000000002</v>
          </cell>
          <cell r="H1092">
            <v>1</v>
          </cell>
          <cell r="I1092">
            <v>55430.74</v>
          </cell>
          <cell r="J1092">
            <v>0</v>
          </cell>
          <cell r="K1092">
            <v>349646.26</v>
          </cell>
          <cell r="L1092">
            <v>357637.89</v>
          </cell>
          <cell r="M1092">
            <v>47439.11</v>
          </cell>
          <cell r="N1092">
            <v>0</v>
          </cell>
          <cell r="O1092" t="str">
            <v>Прочин хоз-е материалы невошедшие в другие группы</v>
          </cell>
        </row>
        <row r="1093">
          <cell r="A1093">
            <v>9</v>
          </cell>
          <cell r="B1093">
            <v>214</v>
          </cell>
          <cell r="C1093">
            <v>8659</v>
          </cell>
          <cell r="D1093">
            <v>940.08</v>
          </cell>
          <cell r="E1093">
            <v>22</v>
          </cell>
          <cell r="F1093">
            <v>19921.080000000002</v>
          </cell>
          <cell r="H1093">
            <v>1</v>
          </cell>
          <cell r="I1093">
            <v>144817.14000000001</v>
          </cell>
          <cell r="J1093">
            <v>0</v>
          </cell>
          <cell r="K1093">
            <v>86627.8</v>
          </cell>
          <cell r="L1093">
            <v>0</v>
          </cell>
          <cell r="M1093">
            <v>231444.94</v>
          </cell>
          <cell r="N1093">
            <v>0</v>
          </cell>
          <cell r="O1093" t="str">
            <v>Прочин хоз-е материалы невошедшие в другие группы</v>
          </cell>
        </row>
        <row r="1094">
          <cell r="A1094">
            <v>9</v>
          </cell>
          <cell r="B1094">
            <v>214</v>
          </cell>
          <cell r="C1094">
            <v>214</v>
          </cell>
          <cell r="D1094">
            <v>940.09</v>
          </cell>
          <cell r="E1094">
            <v>22</v>
          </cell>
          <cell r="F1094">
            <v>19921.09</v>
          </cell>
          <cell r="H1094">
            <v>1</v>
          </cell>
          <cell r="I1094">
            <v>542768.75</v>
          </cell>
          <cell r="J1094">
            <v>0</v>
          </cell>
          <cell r="K1094">
            <v>1338500.25</v>
          </cell>
          <cell r="L1094">
            <v>623006.30000000005</v>
          </cell>
          <cell r="M1094">
            <v>1258262.7</v>
          </cell>
          <cell r="N1094">
            <v>0</v>
          </cell>
          <cell r="O1094" t="str">
            <v>Бумага и бланки простого учета (только в облуправлениях)</v>
          </cell>
        </row>
        <row r="1095">
          <cell r="A1095">
            <v>9</v>
          </cell>
          <cell r="B1095">
            <v>214</v>
          </cell>
          <cell r="C1095">
            <v>5996</v>
          </cell>
          <cell r="D1095">
            <v>940.09</v>
          </cell>
          <cell r="E1095">
            <v>22</v>
          </cell>
          <cell r="F1095">
            <v>19921.09</v>
          </cell>
          <cell r="H1095">
            <v>1</v>
          </cell>
          <cell r="I1095">
            <v>106271.93</v>
          </cell>
          <cell r="J1095">
            <v>0</v>
          </cell>
          <cell r="K1095">
            <v>34635</v>
          </cell>
          <cell r="L1095">
            <v>0</v>
          </cell>
          <cell r="M1095">
            <v>140906.93</v>
          </cell>
          <cell r="N1095">
            <v>0</v>
          </cell>
          <cell r="O1095" t="str">
            <v>Бумага и бланки простого учета (только в облуправлениях)</v>
          </cell>
        </row>
        <row r="1096">
          <cell r="A1096">
            <v>9</v>
          </cell>
          <cell r="B1096">
            <v>214</v>
          </cell>
          <cell r="C1096">
            <v>8298</v>
          </cell>
          <cell r="D1096">
            <v>940.09</v>
          </cell>
          <cell r="E1096">
            <v>22</v>
          </cell>
          <cell r="F1096">
            <v>19921.09</v>
          </cell>
          <cell r="H1096">
            <v>1</v>
          </cell>
          <cell r="I1096">
            <v>17400</v>
          </cell>
          <cell r="J1096">
            <v>0</v>
          </cell>
          <cell r="K1096">
            <v>51048</v>
          </cell>
          <cell r="L1096">
            <v>17400</v>
          </cell>
          <cell r="M1096">
            <v>51048</v>
          </cell>
          <cell r="N1096">
            <v>0</v>
          </cell>
          <cell r="O1096" t="str">
            <v>Бумага и бланки простого учета (только в облуправлениях)</v>
          </cell>
        </row>
        <row r="1097">
          <cell r="A1097">
            <v>9</v>
          </cell>
          <cell r="B1097">
            <v>214</v>
          </cell>
          <cell r="C1097">
            <v>214</v>
          </cell>
          <cell r="D1097">
            <v>940.1</v>
          </cell>
          <cell r="E1097">
            <v>22</v>
          </cell>
          <cell r="F1097">
            <v>19923.009999999998</v>
          </cell>
          <cell r="H1097">
            <v>1</v>
          </cell>
          <cell r="I1097">
            <v>0</v>
          </cell>
          <cell r="J1097">
            <v>0</v>
          </cell>
          <cell r="K1097">
            <v>2170069.4500000002</v>
          </cell>
          <cell r="L1097">
            <v>6225.36</v>
          </cell>
          <cell r="M1097">
            <v>2163844.09</v>
          </cell>
          <cell r="N1097">
            <v>0</v>
          </cell>
          <cell r="O1097" t="str">
            <v>Компьютеры и вычтехника, включая счетные машинки</v>
          </cell>
        </row>
        <row r="1098">
          <cell r="A1098">
            <v>9</v>
          </cell>
          <cell r="B1098">
            <v>214</v>
          </cell>
          <cell r="C1098">
            <v>5996</v>
          </cell>
          <cell r="D1098">
            <v>940.1</v>
          </cell>
          <cell r="E1098">
            <v>22</v>
          </cell>
          <cell r="F1098">
            <v>19923.009999999998</v>
          </cell>
          <cell r="H1098">
            <v>1</v>
          </cell>
          <cell r="I1098">
            <v>0</v>
          </cell>
          <cell r="J1098">
            <v>0</v>
          </cell>
          <cell r="K1098">
            <v>106166.39999999999</v>
          </cell>
          <cell r="L1098">
            <v>0</v>
          </cell>
          <cell r="M1098">
            <v>106166.39999999999</v>
          </cell>
          <cell r="N1098">
            <v>0</v>
          </cell>
          <cell r="O1098" t="str">
            <v>Компьютеры и вычтехника, включая счетные машинки</v>
          </cell>
        </row>
        <row r="1099">
          <cell r="A1099">
            <v>9</v>
          </cell>
          <cell r="B1099">
            <v>214</v>
          </cell>
          <cell r="C1099">
            <v>7783</v>
          </cell>
          <cell r="D1099">
            <v>940.1</v>
          </cell>
          <cell r="E1099">
            <v>22</v>
          </cell>
          <cell r="F1099">
            <v>19923.009999999998</v>
          </cell>
          <cell r="H1099">
            <v>1</v>
          </cell>
          <cell r="I1099">
            <v>0</v>
          </cell>
          <cell r="J1099">
            <v>0</v>
          </cell>
          <cell r="K1099">
            <v>296009.53999999998</v>
          </cell>
          <cell r="L1099">
            <v>0</v>
          </cell>
          <cell r="M1099">
            <v>296009.53999999998</v>
          </cell>
          <cell r="N1099">
            <v>0</v>
          </cell>
          <cell r="O1099" t="str">
            <v>Компьютеры и вычтехника, включая счетные машинки</v>
          </cell>
        </row>
        <row r="1100">
          <cell r="A1100">
            <v>9</v>
          </cell>
          <cell r="B1100">
            <v>214</v>
          </cell>
          <cell r="C1100">
            <v>7845</v>
          </cell>
          <cell r="D1100">
            <v>940.1</v>
          </cell>
          <cell r="E1100">
            <v>22</v>
          </cell>
          <cell r="F1100">
            <v>19923.009999999998</v>
          </cell>
          <cell r="H1100">
            <v>1</v>
          </cell>
          <cell r="I1100">
            <v>0</v>
          </cell>
          <cell r="J1100">
            <v>0</v>
          </cell>
          <cell r="K1100">
            <v>173102.3</v>
          </cell>
          <cell r="L1100">
            <v>0</v>
          </cell>
          <cell r="M1100">
            <v>173102.3</v>
          </cell>
          <cell r="N1100">
            <v>0</v>
          </cell>
          <cell r="O1100" t="str">
            <v>Компьютеры и вычтехника включая счетные машинки</v>
          </cell>
        </row>
        <row r="1101">
          <cell r="A1101">
            <v>9</v>
          </cell>
          <cell r="B1101">
            <v>214</v>
          </cell>
          <cell r="C1101">
            <v>8002</v>
          </cell>
          <cell r="D1101">
            <v>940.1</v>
          </cell>
          <cell r="E1101">
            <v>22</v>
          </cell>
          <cell r="F1101">
            <v>19923.009999999998</v>
          </cell>
          <cell r="H1101">
            <v>1</v>
          </cell>
          <cell r="I1101">
            <v>0</v>
          </cell>
          <cell r="J1101">
            <v>0</v>
          </cell>
          <cell r="K1101">
            <v>74738.509999999995</v>
          </cell>
          <cell r="L1101">
            <v>0</v>
          </cell>
          <cell r="M1101">
            <v>74738.509999999995</v>
          </cell>
          <cell r="N1101">
            <v>0</v>
          </cell>
          <cell r="O1101" t="str">
            <v>Компьютеры и вычтехника, включая счетные машинки</v>
          </cell>
        </row>
        <row r="1102">
          <cell r="A1102">
            <v>9</v>
          </cell>
          <cell r="B1102">
            <v>214</v>
          </cell>
          <cell r="C1102">
            <v>8104</v>
          </cell>
          <cell r="D1102">
            <v>940.1</v>
          </cell>
          <cell r="E1102">
            <v>22</v>
          </cell>
          <cell r="F1102">
            <v>19923.009999999998</v>
          </cell>
          <cell r="H1102">
            <v>1</v>
          </cell>
          <cell r="I1102">
            <v>0</v>
          </cell>
          <cell r="J1102">
            <v>0</v>
          </cell>
          <cell r="K1102">
            <v>135677.34</v>
          </cell>
          <cell r="L1102">
            <v>0</v>
          </cell>
          <cell r="M1102">
            <v>135677.34</v>
          </cell>
          <cell r="N1102">
            <v>0</v>
          </cell>
          <cell r="O1102" t="str">
            <v>Компьютеры и вычтехника, включая счетные машинки</v>
          </cell>
        </row>
        <row r="1103">
          <cell r="A1103">
            <v>9</v>
          </cell>
          <cell r="B1103">
            <v>214</v>
          </cell>
          <cell r="C1103">
            <v>8137</v>
          </cell>
          <cell r="D1103">
            <v>940.1</v>
          </cell>
          <cell r="E1103">
            <v>22</v>
          </cell>
          <cell r="F1103">
            <v>19923.009999999998</v>
          </cell>
          <cell r="H1103">
            <v>1</v>
          </cell>
          <cell r="I1103">
            <v>0</v>
          </cell>
          <cell r="J1103">
            <v>0</v>
          </cell>
          <cell r="K1103">
            <v>247398.74</v>
          </cell>
          <cell r="L1103">
            <v>0</v>
          </cell>
          <cell r="M1103">
            <v>247398.74</v>
          </cell>
          <cell r="N1103">
            <v>0</v>
          </cell>
          <cell r="O1103" t="str">
            <v>Компьютеры и вычтехника, включая счетные машинки</v>
          </cell>
        </row>
        <row r="1104">
          <cell r="A1104">
            <v>9</v>
          </cell>
          <cell r="B1104">
            <v>214</v>
          </cell>
          <cell r="C1104">
            <v>214</v>
          </cell>
          <cell r="D1104">
            <v>940.11</v>
          </cell>
          <cell r="E1104">
            <v>22</v>
          </cell>
          <cell r="F1104">
            <v>19923.02</v>
          </cell>
          <cell r="H1104">
            <v>1</v>
          </cell>
          <cell r="I1104">
            <v>0</v>
          </cell>
          <cell r="J1104">
            <v>0</v>
          </cell>
          <cell r="K1104">
            <v>1014000</v>
          </cell>
          <cell r="L1104">
            <v>0</v>
          </cell>
          <cell r="M1104">
            <v>1014000</v>
          </cell>
          <cell r="N1104">
            <v>0</v>
          </cell>
          <cell r="O1104" t="str">
            <v>Mebel va uskunalar</v>
          </cell>
        </row>
        <row r="1105">
          <cell r="A1105">
            <v>9</v>
          </cell>
          <cell r="B1105">
            <v>214</v>
          </cell>
          <cell r="C1105">
            <v>5996</v>
          </cell>
          <cell r="D1105">
            <v>940.11</v>
          </cell>
          <cell r="E1105">
            <v>22</v>
          </cell>
          <cell r="F1105">
            <v>19923.02</v>
          </cell>
          <cell r="H1105">
            <v>1</v>
          </cell>
          <cell r="I1105">
            <v>0</v>
          </cell>
          <cell r="J1105">
            <v>0</v>
          </cell>
          <cell r="K1105">
            <v>224941</v>
          </cell>
          <cell r="L1105">
            <v>0</v>
          </cell>
          <cell r="M1105">
            <v>224941</v>
          </cell>
          <cell r="N1105">
            <v>0</v>
          </cell>
          <cell r="O1105" t="str">
            <v>Mebel va uskunalar</v>
          </cell>
        </row>
        <row r="1106">
          <cell r="A1106">
            <v>9</v>
          </cell>
          <cell r="B1106">
            <v>214</v>
          </cell>
          <cell r="C1106">
            <v>7783</v>
          </cell>
          <cell r="D1106">
            <v>940.11</v>
          </cell>
          <cell r="E1106">
            <v>22</v>
          </cell>
          <cell r="F1106">
            <v>19923.02</v>
          </cell>
          <cell r="H1106">
            <v>1</v>
          </cell>
          <cell r="I1106">
            <v>0</v>
          </cell>
          <cell r="J1106">
            <v>0</v>
          </cell>
          <cell r="K1106">
            <v>142841</v>
          </cell>
          <cell r="L1106">
            <v>0</v>
          </cell>
          <cell r="M1106">
            <v>142841</v>
          </cell>
          <cell r="N1106">
            <v>0</v>
          </cell>
          <cell r="O1106" t="str">
            <v>Mebel va uskunalar</v>
          </cell>
        </row>
        <row r="1107">
          <cell r="A1107">
            <v>9</v>
          </cell>
          <cell r="B1107">
            <v>214</v>
          </cell>
          <cell r="C1107">
            <v>7948</v>
          </cell>
          <cell r="D1107">
            <v>940.11</v>
          </cell>
          <cell r="E1107">
            <v>22</v>
          </cell>
          <cell r="F1107">
            <v>19923.02</v>
          </cell>
          <cell r="H1107">
            <v>1</v>
          </cell>
          <cell r="I1107">
            <v>0</v>
          </cell>
          <cell r="J1107">
            <v>0</v>
          </cell>
          <cell r="K1107">
            <v>41947</v>
          </cell>
          <cell r="L1107">
            <v>0</v>
          </cell>
          <cell r="M1107">
            <v>41947</v>
          </cell>
          <cell r="N1107">
            <v>0</v>
          </cell>
          <cell r="O1107" t="str">
            <v>Mebel va uskunalar</v>
          </cell>
        </row>
        <row r="1108">
          <cell r="A1108">
            <v>9</v>
          </cell>
          <cell r="B1108">
            <v>214</v>
          </cell>
          <cell r="C1108">
            <v>8002</v>
          </cell>
          <cell r="D1108">
            <v>940.11</v>
          </cell>
          <cell r="E1108">
            <v>22</v>
          </cell>
          <cell r="F1108">
            <v>19923.02</v>
          </cell>
          <cell r="H1108">
            <v>1</v>
          </cell>
          <cell r="I1108">
            <v>0</v>
          </cell>
          <cell r="J1108">
            <v>0</v>
          </cell>
          <cell r="K1108">
            <v>8000</v>
          </cell>
          <cell r="L1108">
            <v>0</v>
          </cell>
          <cell r="M1108">
            <v>8000</v>
          </cell>
          <cell r="N1108">
            <v>0</v>
          </cell>
          <cell r="O1108" t="str">
            <v>Mebel va uskunalar</v>
          </cell>
        </row>
        <row r="1109">
          <cell r="A1109">
            <v>9</v>
          </cell>
          <cell r="B1109">
            <v>214</v>
          </cell>
          <cell r="C1109">
            <v>8104</v>
          </cell>
          <cell r="D1109">
            <v>940.11</v>
          </cell>
          <cell r="E1109">
            <v>22</v>
          </cell>
          <cell r="F1109">
            <v>19923.02</v>
          </cell>
          <cell r="H1109">
            <v>1</v>
          </cell>
          <cell r="I1109">
            <v>0</v>
          </cell>
          <cell r="J1109">
            <v>0</v>
          </cell>
          <cell r="K1109">
            <v>68614</v>
          </cell>
          <cell r="L1109">
            <v>0</v>
          </cell>
          <cell r="M1109">
            <v>68614</v>
          </cell>
          <cell r="N1109">
            <v>0</v>
          </cell>
          <cell r="O1109" t="str">
            <v>Mebel va uskunalar</v>
          </cell>
        </row>
        <row r="1110">
          <cell r="A1110">
            <v>9</v>
          </cell>
          <cell r="B1110">
            <v>214</v>
          </cell>
          <cell r="C1110">
            <v>8298</v>
          </cell>
          <cell r="D1110">
            <v>940.11</v>
          </cell>
          <cell r="E1110">
            <v>22</v>
          </cell>
          <cell r="F1110">
            <v>19923.02</v>
          </cell>
          <cell r="H1110">
            <v>1</v>
          </cell>
          <cell r="I1110">
            <v>0</v>
          </cell>
          <cell r="J1110">
            <v>0</v>
          </cell>
          <cell r="K1110">
            <v>201164.6</v>
          </cell>
          <cell r="L1110">
            <v>1226.7</v>
          </cell>
          <cell r="M1110">
            <v>199937.9</v>
          </cell>
          <cell r="N1110">
            <v>0</v>
          </cell>
          <cell r="O1110" t="str">
            <v>Mebel va uskunalar</v>
          </cell>
        </row>
        <row r="1111">
          <cell r="A1111">
            <v>9</v>
          </cell>
          <cell r="B1111">
            <v>214</v>
          </cell>
          <cell r="C1111">
            <v>214</v>
          </cell>
          <cell r="D1111">
            <v>940.12</v>
          </cell>
          <cell r="E1111">
            <v>22</v>
          </cell>
          <cell r="F1111">
            <v>19923.03</v>
          </cell>
          <cell r="H1111">
            <v>1</v>
          </cell>
          <cell r="I1111">
            <v>0</v>
          </cell>
          <cell r="J1111">
            <v>0</v>
          </cell>
          <cell r="K1111">
            <v>75638.399999999994</v>
          </cell>
          <cell r="L1111">
            <v>0</v>
          </cell>
          <cell r="M1111">
            <v>75638.399999999994</v>
          </cell>
          <cell r="N1111">
            <v>0</v>
          </cell>
          <cell r="O1111" t="str">
            <v>Зап/части к машинам, включая автомашины и др.технику</v>
          </cell>
        </row>
        <row r="1112">
          <cell r="A1112">
            <v>9</v>
          </cell>
          <cell r="B1112">
            <v>214</v>
          </cell>
          <cell r="C1112">
            <v>214</v>
          </cell>
          <cell r="D1112">
            <v>942</v>
          </cell>
          <cell r="E1112">
            <v>22</v>
          </cell>
          <cell r="F1112">
            <v>19921.099999999999</v>
          </cell>
          <cell r="H1112">
            <v>1</v>
          </cell>
          <cell r="I1112">
            <v>103515.99</v>
          </cell>
          <cell r="J1112">
            <v>0</v>
          </cell>
          <cell r="K1112">
            <v>7385.36</v>
          </cell>
          <cell r="L1112">
            <v>0</v>
          </cell>
          <cell r="M1112">
            <v>110901.35</v>
          </cell>
          <cell r="N1112">
            <v>0</v>
          </cell>
          <cell r="O1112" t="str">
            <v>Малоценные и быстроизнашиваемые предметы</v>
          </cell>
        </row>
        <row r="1113">
          <cell r="A1113">
            <v>9</v>
          </cell>
          <cell r="B1113">
            <v>214</v>
          </cell>
          <cell r="C1113">
            <v>3563</v>
          </cell>
          <cell r="D1113">
            <v>942</v>
          </cell>
          <cell r="E1113">
            <v>22</v>
          </cell>
          <cell r="F1113">
            <v>19921.099999999999</v>
          </cell>
          <cell r="H1113">
            <v>1</v>
          </cell>
          <cell r="I1113">
            <v>22495.15</v>
          </cell>
          <cell r="J1113">
            <v>0</v>
          </cell>
          <cell r="K1113">
            <v>20000</v>
          </cell>
          <cell r="L1113">
            <v>0</v>
          </cell>
          <cell r="M1113">
            <v>42495.15</v>
          </cell>
          <cell r="N1113">
            <v>0</v>
          </cell>
          <cell r="O1113" t="str">
            <v>Малоценные и быстроизнашиваемые предметы</v>
          </cell>
        </row>
        <row r="1114">
          <cell r="A1114">
            <v>9</v>
          </cell>
          <cell r="B1114">
            <v>214</v>
          </cell>
          <cell r="C1114">
            <v>5996</v>
          </cell>
          <cell r="D1114">
            <v>942</v>
          </cell>
          <cell r="E1114">
            <v>22</v>
          </cell>
          <cell r="F1114">
            <v>19921.099999999999</v>
          </cell>
          <cell r="H1114">
            <v>1</v>
          </cell>
          <cell r="I1114">
            <v>18889.189999999999</v>
          </cell>
          <cell r="J1114">
            <v>0</v>
          </cell>
          <cell r="K1114">
            <v>0</v>
          </cell>
          <cell r="L1114">
            <v>0</v>
          </cell>
          <cell r="M1114">
            <v>18889.189999999999</v>
          </cell>
          <cell r="N1114">
            <v>0</v>
          </cell>
          <cell r="O1114" t="str">
            <v>Малоценные и быстроизнашиваемые предметы</v>
          </cell>
        </row>
        <row r="1115">
          <cell r="A1115">
            <v>9</v>
          </cell>
          <cell r="B1115">
            <v>214</v>
          </cell>
          <cell r="C1115">
            <v>7783</v>
          </cell>
          <cell r="D1115">
            <v>942</v>
          </cell>
          <cell r="E1115">
            <v>22</v>
          </cell>
          <cell r="F1115">
            <v>19921.099999999999</v>
          </cell>
          <cell r="H1115">
            <v>1</v>
          </cell>
          <cell r="I1115">
            <v>279730.39</v>
          </cell>
          <cell r="J1115">
            <v>0</v>
          </cell>
          <cell r="K1115">
            <v>0</v>
          </cell>
          <cell r="L1115">
            <v>5000</v>
          </cell>
          <cell r="M1115">
            <v>274730.39</v>
          </cell>
          <cell r="N1115">
            <v>0</v>
          </cell>
          <cell r="O1115" t="str">
            <v>Малоценные и быстроизнашиваемые предметы</v>
          </cell>
        </row>
        <row r="1116">
          <cell r="A1116">
            <v>9</v>
          </cell>
          <cell r="B1116">
            <v>214</v>
          </cell>
          <cell r="C1116">
            <v>7845</v>
          </cell>
          <cell r="D1116">
            <v>942</v>
          </cell>
          <cell r="E1116">
            <v>22</v>
          </cell>
          <cell r="F1116">
            <v>19921.099999999999</v>
          </cell>
          <cell r="H1116">
            <v>1</v>
          </cell>
          <cell r="I1116">
            <v>125.43</v>
          </cell>
          <cell r="J1116">
            <v>0</v>
          </cell>
          <cell r="K1116">
            <v>0</v>
          </cell>
          <cell r="L1116">
            <v>77.78</v>
          </cell>
          <cell r="M1116">
            <v>47.65</v>
          </cell>
          <cell r="N1116">
            <v>0</v>
          </cell>
          <cell r="O1116" t="str">
            <v>Малоценные и быстроизнашиваемые предметы</v>
          </cell>
        </row>
        <row r="1117">
          <cell r="A1117">
            <v>9</v>
          </cell>
          <cell r="B1117">
            <v>214</v>
          </cell>
          <cell r="C1117">
            <v>7948</v>
          </cell>
          <cell r="D1117">
            <v>942</v>
          </cell>
          <cell r="E1117">
            <v>22</v>
          </cell>
          <cell r="F1117">
            <v>19921.099999999999</v>
          </cell>
          <cell r="H1117">
            <v>1</v>
          </cell>
          <cell r="I1117">
            <v>9479.99</v>
          </cell>
          <cell r="J1117">
            <v>0</v>
          </cell>
          <cell r="K1117">
            <v>9406.26</v>
          </cell>
          <cell r="L1117">
            <v>9479.99</v>
          </cell>
          <cell r="M1117">
            <v>9406.26</v>
          </cell>
          <cell r="N1117">
            <v>0</v>
          </cell>
          <cell r="O1117" t="str">
            <v>Малоценные и быстроизнашиваемые предметы</v>
          </cell>
        </row>
        <row r="1118">
          <cell r="A1118">
            <v>9</v>
          </cell>
          <cell r="B1118">
            <v>214</v>
          </cell>
          <cell r="C1118">
            <v>8002</v>
          </cell>
          <cell r="D1118">
            <v>942</v>
          </cell>
          <cell r="E1118">
            <v>22</v>
          </cell>
          <cell r="F1118">
            <v>19921.099999999999</v>
          </cell>
          <cell r="H1118">
            <v>1</v>
          </cell>
          <cell r="I1118">
            <v>355.19</v>
          </cell>
          <cell r="J1118">
            <v>0</v>
          </cell>
          <cell r="K1118">
            <v>5261</v>
          </cell>
          <cell r="L1118">
            <v>0</v>
          </cell>
          <cell r="M1118">
            <v>5616.19</v>
          </cell>
          <cell r="N1118">
            <v>0</v>
          </cell>
          <cell r="O1118" t="str">
            <v>Малоценные и быстроизнашиваемые предметы</v>
          </cell>
        </row>
        <row r="1119">
          <cell r="A1119">
            <v>9</v>
          </cell>
          <cell r="B1119">
            <v>214</v>
          </cell>
          <cell r="C1119">
            <v>8104</v>
          </cell>
          <cell r="D1119">
            <v>942</v>
          </cell>
          <cell r="E1119">
            <v>22</v>
          </cell>
          <cell r="F1119">
            <v>19921.099999999999</v>
          </cell>
          <cell r="H1119">
            <v>1</v>
          </cell>
          <cell r="I1119">
            <v>133.82</v>
          </cell>
          <cell r="J1119">
            <v>0</v>
          </cell>
          <cell r="K1119">
            <v>0</v>
          </cell>
          <cell r="L1119">
            <v>0</v>
          </cell>
          <cell r="M1119">
            <v>133.82</v>
          </cell>
          <cell r="N1119">
            <v>0</v>
          </cell>
          <cell r="O1119" t="str">
            <v>Малоценные и быстроизнашиваемые предметы</v>
          </cell>
        </row>
        <row r="1120">
          <cell r="A1120">
            <v>9</v>
          </cell>
          <cell r="B1120">
            <v>214</v>
          </cell>
          <cell r="C1120">
            <v>8137</v>
          </cell>
          <cell r="D1120">
            <v>942</v>
          </cell>
          <cell r="E1120">
            <v>22</v>
          </cell>
          <cell r="F1120">
            <v>19921.099999999999</v>
          </cell>
          <cell r="H1120">
            <v>1</v>
          </cell>
          <cell r="I1120">
            <v>169.05</v>
          </cell>
          <cell r="J1120">
            <v>0</v>
          </cell>
          <cell r="K1120">
            <v>198677</v>
          </cell>
          <cell r="L1120">
            <v>0</v>
          </cell>
          <cell r="M1120">
            <v>198846.05</v>
          </cell>
          <cell r="N1120">
            <v>0</v>
          </cell>
          <cell r="O1120" t="str">
            <v>Малоценные и быстроизнашиваемые предметы</v>
          </cell>
        </row>
        <row r="1121">
          <cell r="A1121">
            <v>9</v>
          </cell>
          <cell r="B1121">
            <v>214</v>
          </cell>
          <cell r="C1121">
            <v>8298</v>
          </cell>
          <cell r="D1121">
            <v>942</v>
          </cell>
          <cell r="E1121">
            <v>22</v>
          </cell>
          <cell r="F1121">
            <v>19921.099999999999</v>
          </cell>
          <cell r="H1121">
            <v>1</v>
          </cell>
          <cell r="I1121">
            <v>233927.81</v>
          </cell>
          <cell r="J1121">
            <v>0</v>
          </cell>
          <cell r="K1121">
            <v>7000</v>
          </cell>
          <cell r="L1121">
            <v>70824</v>
          </cell>
          <cell r="M1121">
            <v>170103.81</v>
          </cell>
          <cell r="N1121">
            <v>0</v>
          </cell>
          <cell r="O1121" t="str">
            <v>Малоценные и быстроизнашиваемые предметы</v>
          </cell>
        </row>
        <row r="1122">
          <cell r="A1122">
            <v>9</v>
          </cell>
          <cell r="B1122">
            <v>214</v>
          </cell>
          <cell r="C1122">
            <v>8533</v>
          </cell>
          <cell r="D1122">
            <v>942</v>
          </cell>
          <cell r="E1122">
            <v>22</v>
          </cell>
          <cell r="F1122">
            <v>19921.099999999999</v>
          </cell>
          <cell r="H1122">
            <v>1</v>
          </cell>
          <cell r="I1122">
            <v>7056.04</v>
          </cell>
          <cell r="J1122">
            <v>0</v>
          </cell>
          <cell r="K1122">
            <v>0</v>
          </cell>
          <cell r="L1122">
            <v>0</v>
          </cell>
          <cell r="M1122">
            <v>7056.04</v>
          </cell>
          <cell r="N1122">
            <v>0</v>
          </cell>
          <cell r="O1122" t="str">
            <v>Малоценные и быстроизнашиваемые предметы</v>
          </cell>
        </row>
        <row r="1123">
          <cell r="A1123">
            <v>9</v>
          </cell>
          <cell r="B1123">
            <v>214</v>
          </cell>
          <cell r="C1123">
            <v>8659</v>
          </cell>
          <cell r="D1123">
            <v>942</v>
          </cell>
          <cell r="E1123">
            <v>22</v>
          </cell>
          <cell r="F1123">
            <v>19921.099999999999</v>
          </cell>
          <cell r="H1123">
            <v>1</v>
          </cell>
          <cell r="I1123">
            <v>9305</v>
          </cell>
          <cell r="J1123">
            <v>0</v>
          </cell>
          <cell r="K1123">
            <v>0</v>
          </cell>
          <cell r="L1123">
            <v>37.799999999999997</v>
          </cell>
          <cell r="M1123">
            <v>9267.2000000000007</v>
          </cell>
          <cell r="N1123">
            <v>0</v>
          </cell>
          <cell r="O1123" t="str">
            <v>Малоценные и быстроизнашиваемые предметы</v>
          </cell>
        </row>
        <row r="1124">
          <cell r="A1124">
            <v>9</v>
          </cell>
          <cell r="B1124">
            <v>214</v>
          </cell>
          <cell r="C1124">
            <v>214</v>
          </cell>
          <cell r="D1124">
            <v>960.01</v>
          </cell>
          <cell r="E1124">
            <v>24</v>
          </cell>
          <cell r="F1124">
            <v>40205</v>
          </cell>
          <cell r="H1124">
            <v>4</v>
          </cell>
          <cell r="I1124">
            <v>0</v>
          </cell>
          <cell r="J1124">
            <v>0</v>
          </cell>
          <cell r="K1124">
            <v>0</v>
          </cell>
          <cell r="L1124">
            <v>367200</v>
          </cell>
          <cell r="M1124">
            <v>0</v>
          </cell>
          <cell r="N1124">
            <v>367200</v>
          </cell>
          <cell r="O1124" t="str">
            <v>Процентные доход по другим счетам в ЦБРУ</v>
          </cell>
        </row>
        <row r="1125">
          <cell r="A1125">
            <v>9</v>
          </cell>
          <cell r="B1125">
            <v>214</v>
          </cell>
          <cell r="C1125">
            <v>3563</v>
          </cell>
          <cell r="D1125">
            <v>960.01</v>
          </cell>
          <cell r="E1125">
            <v>24</v>
          </cell>
          <cell r="F1125">
            <v>40205</v>
          </cell>
          <cell r="H1125">
            <v>4</v>
          </cell>
          <cell r="I1125">
            <v>0</v>
          </cell>
          <cell r="J1125">
            <v>0</v>
          </cell>
          <cell r="K1125">
            <v>0</v>
          </cell>
          <cell r="L1125">
            <v>1187735</v>
          </cell>
          <cell r="M1125">
            <v>0</v>
          </cell>
          <cell r="N1125">
            <v>1187735</v>
          </cell>
          <cell r="O1125" t="str">
            <v>Процентные доход по другим счетам в ЦБРУ</v>
          </cell>
        </row>
        <row r="1126">
          <cell r="A1126">
            <v>9</v>
          </cell>
          <cell r="B1126">
            <v>214</v>
          </cell>
          <cell r="C1126">
            <v>5996</v>
          </cell>
          <cell r="D1126">
            <v>960.01</v>
          </cell>
          <cell r="E1126">
            <v>24</v>
          </cell>
          <cell r="F1126">
            <v>40205</v>
          </cell>
          <cell r="H1126">
            <v>4</v>
          </cell>
          <cell r="I1126">
            <v>0</v>
          </cell>
          <cell r="J1126">
            <v>0</v>
          </cell>
          <cell r="K1126">
            <v>0</v>
          </cell>
          <cell r="L1126">
            <v>1435035</v>
          </cell>
          <cell r="M1126">
            <v>0</v>
          </cell>
          <cell r="N1126">
            <v>1435035</v>
          </cell>
          <cell r="O1126" t="str">
            <v>Процентные доход по другим счетам в ЦБРУ</v>
          </cell>
        </row>
        <row r="1127">
          <cell r="A1127">
            <v>9</v>
          </cell>
          <cell r="B1127">
            <v>214</v>
          </cell>
          <cell r="C1127">
            <v>7783</v>
          </cell>
          <cell r="D1127">
            <v>960.01</v>
          </cell>
          <cell r="E1127">
            <v>24</v>
          </cell>
          <cell r="F1127">
            <v>40205</v>
          </cell>
          <cell r="H1127">
            <v>4</v>
          </cell>
          <cell r="I1127">
            <v>0</v>
          </cell>
          <cell r="J1127">
            <v>0</v>
          </cell>
          <cell r="K1127">
            <v>0</v>
          </cell>
          <cell r="L1127">
            <v>1478426</v>
          </cell>
          <cell r="M1127">
            <v>0</v>
          </cell>
          <cell r="N1127">
            <v>1478426</v>
          </cell>
          <cell r="O1127" t="str">
            <v>Процентные доход по другим счетам в ЦБРУ</v>
          </cell>
        </row>
        <row r="1128">
          <cell r="A1128">
            <v>9</v>
          </cell>
          <cell r="B1128">
            <v>214</v>
          </cell>
          <cell r="C1128">
            <v>7845</v>
          </cell>
          <cell r="D1128">
            <v>960.01</v>
          </cell>
          <cell r="E1128">
            <v>24</v>
          </cell>
          <cell r="F1128">
            <v>40205</v>
          </cell>
          <cell r="H1128">
            <v>4</v>
          </cell>
          <cell r="I1128">
            <v>0</v>
          </cell>
          <cell r="J1128">
            <v>0</v>
          </cell>
          <cell r="K1128">
            <v>0</v>
          </cell>
          <cell r="L1128">
            <v>961160</v>
          </cell>
          <cell r="M1128">
            <v>0</v>
          </cell>
          <cell r="N1128">
            <v>961160</v>
          </cell>
          <cell r="O1128" t="str">
            <v>Процентные доход по другим счетам в ЦБРУ</v>
          </cell>
        </row>
        <row r="1129">
          <cell r="A1129">
            <v>9</v>
          </cell>
          <cell r="B1129">
            <v>214</v>
          </cell>
          <cell r="C1129">
            <v>7948</v>
          </cell>
          <cell r="D1129">
            <v>960.01</v>
          </cell>
          <cell r="E1129">
            <v>24</v>
          </cell>
          <cell r="F1129">
            <v>40205</v>
          </cell>
          <cell r="H1129">
            <v>4</v>
          </cell>
          <cell r="I1129">
            <v>0</v>
          </cell>
          <cell r="J1129">
            <v>0</v>
          </cell>
          <cell r="K1129">
            <v>0</v>
          </cell>
          <cell r="L1129">
            <v>947272</v>
          </cell>
          <cell r="M1129">
            <v>0</v>
          </cell>
          <cell r="N1129">
            <v>947272</v>
          </cell>
          <cell r="O1129" t="str">
            <v>Процентные доход по другим счетам в ЦБРУ</v>
          </cell>
        </row>
        <row r="1130">
          <cell r="A1130">
            <v>9</v>
          </cell>
          <cell r="B1130">
            <v>214</v>
          </cell>
          <cell r="C1130">
            <v>8002</v>
          </cell>
          <cell r="D1130">
            <v>960.01</v>
          </cell>
          <cell r="E1130">
            <v>24</v>
          </cell>
          <cell r="F1130">
            <v>40205</v>
          </cell>
          <cell r="H1130">
            <v>4</v>
          </cell>
          <cell r="I1130">
            <v>0</v>
          </cell>
          <cell r="J1130">
            <v>0</v>
          </cell>
          <cell r="K1130">
            <v>0</v>
          </cell>
          <cell r="L1130">
            <v>604197</v>
          </cell>
          <cell r="M1130">
            <v>0</v>
          </cell>
          <cell r="N1130">
            <v>604197</v>
          </cell>
          <cell r="O1130" t="str">
            <v>Процентные доход по другим счетам в ЦБРУ</v>
          </cell>
        </row>
        <row r="1131">
          <cell r="A1131">
            <v>9</v>
          </cell>
          <cell r="B1131">
            <v>214</v>
          </cell>
          <cell r="C1131">
            <v>8104</v>
          </cell>
          <cell r="D1131">
            <v>960.01</v>
          </cell>
          <cell r="E1131">
            <v>24</v>
          </cell>
          <cell r="F1131">
            <v>40205</v>
          </cell>
          <cell r="H1131">
            <v>4</v>
          </cell>
          <cell r="I1131">
            <v>0</v>
          </cell>
          <cell r="J1131">
            <v>0</v>
          </cell>
          <cell r="K1131">
            <v>0</v>
          </cell>
          <cell r="L1131">
            <v>529176</v>
          </cell>
          <cell r="M1131">
            <v>0</v>
          </cell>
          <cell r="N1131">
            <v>529176</v>
          </cell>
          <cell r="O1131" t="str">
            <v>Процентные доход по другим счетам в ЦБРУ</v>
          </cell>
        </row>
        <row r="1132">
          <cell r="A1132">
            <v>9</v>
          </cell>
          <cell r="B1132">
            <v>214</v>
          </cell>
          <cell r="C1132">
            <v>8137</v>
          </cell>
          <cell r="D1132">
            <v>960.01</v>
          </cell>
          <cell r="E1132">
            <v>24</v>
          </cell>
          <cell r="F1132">
            <v>40205</v>
          </cell>
          <cell r="H1132">
            <v>4</v>
          </cell>
          <cell r="I1132">
            <v>0</v>
          </cell>
          <cell r="J1132">
            <v>0</v>
          </cell>
          <cell r="K1132">
            <v>0</v>
          </cell>
          <cell r="L1132">
            <v>626567</v>
          </cell>
          <cell r="M1132">
            <v>0</v>
          </cell>
          <cell r="N1132">
            <v>626567</v>
          </cell>
          <cell r="O1132" t="str">
            <v>Процентные доход по другим счетам в ЦБРУ</v>
          </cell>
        </row>
        <row r="1133">
          <cell r="A1133">
            <v>9</v>
          </cell>
          <cell r="B1133">
            <v>214</v>
          </cell>
          <cell r="C1133">
            <v>8298</v>
          </cell>
          <cell r="D1133">
            <v>960.01</v>
          </cell>
          <cell r="E1133">
            <v>24</v>
          </cell>
          <cell r="F1133">
            <v>40205</v>
          </cell>
          <cell r="H1133">
            <v>4</v>
          </cell>
          <cell r="I1133">
            <v>0</v>
          </cell>
          <cell r="J1133">
            <v>0</v>
          </cell>
          <cell r="K1133">
            <v>0</v>
          </cell>
          <cell r="L1133">
            <v>890608</v>
          </cell>
          <cell r="M1133">
            <v>0</v>
          </cell>
          <cell r="N1133">
            <v>890608</v>
          </cell>
          <cell r="O1133" t="str">
            <v>Процентные доход по другим счетам в ЦБРУ</v>
          </cell>
        </row>
        <row r="1134">
          <cell r="A1134">
            <v>9</v>
          </cell>
          <cell r="B1134">
            <v>214</v>
          </cell>
          <cell r="C1134">
            <v>8533</v>
          </cell>
          <cell r="D1134">
            <v>960.01</v>
          </cell>
          <cell r="E1134">
            <v>24</v>
          </cell>
          <cell r="F1134">
            <v>40205</v>
          </cell>
          <cell r="H1134">
            <v>4</v>
          </cell>
          <cell r="I1134">
            <v>0</v>
          </cell>
          <cell r="J1134">
            <v>0</v>
          </cell>
          <cell r="K1134">
            <v>0</v>
          </cell>
          <cell r="L1134">
            <v>289856</v>
          </cell>
          <cell r="M1134">
            <v>0</v>
          </cell>
          <cell r="N1134">
            <v>289856</v>
          </cell>
          <cell r="O1134" t="str">
            <v>Процентные доход по другим счетам в ЦБРУ</v>
          </cell>
        </row>
        <row r="1135">
          <cell r="A1135">
            <v>9</v>
          </cell>
          <cell r="B1135">
            <v>214</v>
          </cell>
          <cell r="C1135">
            <v>8659</v>
          </cell>
          <cell r="D1135">
            <v>960.01</v>
          </cell>
          <cell r="E1135">
            <v>24</v>
          </cell>
          <cell r="F1135">
            <v>40205</v>
          </cell>
          <cell r="H1135">
            <v>4</v>
          </cell>
          <cell r="I1135">
            <v>0</v>
          </cell>
          <cell r="J1135">
            <v>0</v>
          </cell>
          <cell r="K1135">
            <v>0</v>
          </cell>
          <cell r="L1135">
            <v>184768</v>
          </cell>
          <cell r="M1135">
            <v>0</v>
          </cell>
          <cell r="N1135">
            <v>184768</v>
          </cell>
          <cell r="O1135" t="str">
            <v>Процентные доход по другим счетам в ЦБРУ</v>
          </cell>
        </row>
        <row r="1136">
          <cell r="A1136">
            <v>9</v>
          </cell>
          <cell r="B1136">
            <v>214</v>
          </cell>
          <cell r="C1136">
            <v>214</v>
          </cell>
          <cell r="D1136">
            <v>960.04</v>
          </cell>
          <cell r="E1136">
            <v>24</v>
          </cell>
          <cell r="F1136">
            <v>40605</v>
          </cell>
          <cell r="H1136">
            <v>4</v>
          </cell>
          <cell r="I1136">
            <v>0</v>
          </cell>
          <cell r="J1136">
            <v>0</v>
          </cell>
          <cell r="K1136">
            <v>0</v>
          </cell>
          <cell r="L1136">
            <v>2146000</v>
          </cell>
          <cell r="M1136">
            <v>0</v>
          </cell>
          <cell r="N1136">
            <v>2146000</v>
          </cell>
          <cell r="O1136" t="str">
            <v>Процентные доходы по правительственным облигациям - ГКО</v>
          </cell>
        </row>
        <row r="1137">
          <cell r="A1137">
            <v>9</v>
          </cell>
          <cell r="B1137">
            <v>214</v>
          </cell>
          <cell r="C1137">
            <v>3563</v>
          </cell>
          <cell r="D1137">
            <v>960.04</v>
          </cell>
          <cell r="E1137">
            <v>24</v>
          </cell>
          <cell r="F1137">
            <v>40605</v>
          </cell>
          <cell r="H1137">
            <v>4</v>
          </cell>
          <cell r="I1137">
            <v>0</v>
          </cell>
          <cell r="J1137">
            <v>0</v>
          </cell>
          <cell r="K1137">
            <v>0</v>
          </cell>
          <cell r="L1137">
            <v>71930</v>
          </cell>
          <cell r="M1137">
            <v>0</v>
          </cell>
          <cell r="N1137">
            <v>71930</v>
          </cell>
          <cell r="O1137" t="str">
            <v>Процентные доходы по правительственным облигациям - ГКО</v>
          </cell>
        </row>
        <row r="1138">
          <cell r="A1138">
            <v>9</v>
          </cell>
          <cell r="B1138">
            <v>214</v>
          </cell>
          <cell r="C1138">
            <v>5996</v>
          </cell>
          <cell r="D1138">
            <v>960.04</v>
          </cell>
          <cell r="E1138">
            <v>24</v>
          </cell>
          <cell r="F1138">
            <v>40605</v>
          </cell>
          <cell r="H1138">
            <v>4</v>
          </cell>
          <cell r="I1138">
            <v>0</v>
          </cell>
          <cell r="J1138">
            <v>0</v>
          </cell>
          <cell r="K1138">
            <v>0</v>
          </cell>
          <cell r="L1138">
            <v>18700</v>
          </cell>
          <cell r="M1138">
            <v>0</v>
          </cell>
          <cell r="N1138">
            <v>18700</v>
          </cell>
          <cell r="O1138" t="str">
            <v>Процентные доходы по правительственным облигациям - ГКО</v>
          </cell>
        </row>
        <row r="1139">
          <cell r="A1139">
            <v>9</v>
          </cell>
          <cell r="B1139">
            <v>214</v>
          </cell>
          <cell r="C1139">
            <v>7783</v>
          </cell>
          <cell r="D1139">
            <v>960.04</v>
          </cell>
          <cell r="E1139">
            <v>24</v>
          </cell>
          <cell r="F1139">
            <v>40605</v>
          </cell>
          <cell r="H1139">
            <v>4</v>
          </cell>
          <cell r="I1139">
            <v>0</v>
          </cell>
          <cell r="J1139">
            <v>0</v>
          </cell>
          <cell r="K1139">
            <v>0</v>
          </cell>
          <cell r="L1139">
            <v>77020</v>
          </cell>
          <cell r="M1139">
            <v>0</v>
          </cell>
          <cell r="N1139">
            <v>77020</v>
          </cell>
          <cell r="O1139" t="str">
            <v>Процентные доходы по правительственным облигациям - ГКО</v>
          </cell>
        </row>
        <row r="1140">
          <cell r="A1140">
            <v>9</v>
          </cell>
          <cell r="B1140">
            <v>214</v>
          </cell>
          <cell r="C1140">
            <v>7845</v>
          </cell>
          <cell r="D1140">
            <v>960.04</v>
          </cell>
          <cell r="E1140">
            <v>24</v>
          </cell>
          <cell r="F1140">
            <v>40605</v>
          </cell>
          <cell r="H1140">
            <v>4</v>
          </cell>
          <cell r="I1140">
            <v>0</v>
          </cell>
          <cell r="J1140">
            <v>0</v>
          </cell>
          <cell r="K1140">
            <v>0</v>
          </cell>
          <cell r="L1140">
            <v>18750</v>
          </cell>
          <cell r="M1140">
            <v>0</v>
          </cell>
          <cell r="N1140">
            <v>18750</v>
          </cell>
          <cell r="O1140" t="str">
            <v>Процентные доходы по правительственным облигациям - ГКО</v>
          </cell>
        </row>
        <row r="1141">
          <cell r="A1141">
            <v>9</v>
          </cell>
          <cell r="B1141">
            <v>214</v>
          </cell>
          <cell r="C1141">
            <v>7948</v>
          </cell>
          <cell r="D1141">
            <v>960.04</v>
          </cell>
          <cell r="E1141">
            <v>24</v>
          </cell>
          <cell r="F1141">
            <v>40605</v>
          </cell>
          <cell r="H1141">
            <v>4</v>
          </cell>
          <cell r="I1141">
            <v>0</v>
          </cell>
          <cell r="J1141">
            <v>0</v>
          </cell>
          <cell r="K1141">
            <v>0</v>
          </cell>
          <cell r="L1141">
            <v>39660</v>
          </cell>
          <cell r="M1141">
            <v>0</v>
          </cell>
          <cell r="N1141">
            <v>39660</v>
          </cell>
          <cell r="O1141" t="str">
            <v>Процентные доходы по правительственным облигациям - ГКО</v>
          </cell>
        </row>
        <row r="1142">
          <cell r="A1142">
            <v>9</v>
          </cell>
          <cell r="B1142">
            <v>214</v>
          </cell>
          <cell r="C1142">
            <v>8104</v>
          </cell>
          <cell r="D1142">
            <v>960.04</v>
          </cell>
          <cell r="E1142">
            <v>24</v>
          </cell>
          <cell r="F1142">
            <v>40605</v>
          </cell>
          <cell r="H1142">
            <v>4</v>
          </cell>
          <cell r="I1142">
            <v>0</v>
          </cell>
          <cell r="J1142">
            <v>0</v>
          </cell>
          <cell r="K1142">
            <v>0</v>
          </cell>
          <cell r="L1142">
            <v>5210</v>
          </cell>
          <cell r="M1142">
            <v>0</v>
          </cell>
          <cell r="N1142">
            <v>5210</v>
          </cell>
          <cell r="O1142" t="str">
            <v>Процентные доходы по правительственным облигациям - ГКО</v>
          </cell>
        </row>
        <row r="1143">
          <cell r="A1143">
            <v>9</v>
          </cell>
          <cell r="B1143">
            <v>214</v>
          </cell>
          <cell r="C1143">
            <v>8137</v>
          </cell>
          <cell r="D1143">
            <v>960.04</v>
          </cell>
          <cell r="E1143">
            <v>24</v>
          </cell>
          <cell r="F1143">
            <v>40605</v>
          </cell>
          <cell r="H1143">
            <v>4</v>
          </cell>
          <cell r="I1143">
            <v>0</v>
          </cell>
          <cell r="J1143">
            <v>0</v>
          </cell>
          <cell r="K1143">
            <v>0</v>
          </cell>
          <cell r="L1143">
            <v>13670</v>
          </cell>
          <cell r="M1143">
            <v>0</v>
          </cell>
          <cell r="N1143">
            <v>13670</v>
          </cell>
          <cell r="O1143" t="str">
            <v>Процентные доходы по правительственным облигациям - ГКО</v>
          </cell>
        </row>
        <row r="1144">
          <cell r="A1144">
            <v>9</v>
          </cell>
          <cell r="B1144">
            <v>214</v>
          </cell>
          <cell r="C1144">
            <v>8298</v>
          </cell>
          <cell r="D1144">
            <v>960.04</v>
          </cell>
          <cell r="E1144">
            <v>24</v>
          </cell>
          <cell r="F1144">
            <v>40605</v>
          </cell>
          <cell r="H1144">
            <v>4</v>
          </cell>
          <cell r="I1144">
            <v>0</v>
          </cell>
          <cell r="J1144">
            <v>0</v>
          </cell>
          <cell r="K1144">
            <v>0</v>
          </cell>
          <cell r="L1144">
            <v>30</v>
          </cell>
          <cell r="M1144">
            <v>0</v>
          </cell>
          <cell r="N1144">
            <v>30</v>
          </cell>
          <cell r="O1144" t="str">
            <v>Процентные доходы по правительственным облигациям - ГКО</v>
          </cell>
        </row>
        <row r="1145">
          <cell r="A1145">
            <v>9</v>
          </cell>
          <cell r="B1145">
            <v>214</v>
          </cell>
          <cell r="C1145">
            <v>8659</v>
          </cell>
          <cell r="D1145">
            <v>960.04</v>
          </cell>
          <cell r="E1145">
            <v>24</v>
          </cell>
          <cell r="F1145">
            <v>40605</v>
          </cell>
          <cell r="H1145">
            <v>4</v>
          </cell>
          <cell r="I1145">
            <v>0</v>
          </cell>
          <cell r="J1145">
            <v>0</v>
          </cell>
          <cell r="K1145">
            <v>0</v>
          </cell>
          <cell r="L1145">
            <v>90030</v>
          </cell>
          <cell r="M1145">
            <v>0</v>
          </cell>
          <cell r="N1145">
            <v>90030</v>
          </cell>
          <cell r="O1145" t="str">
            <v>Процентные доходы по правительственным облигациям - ГКО</v>
          </cell>
        </row>
        <row r="1146">
          <cell r="A1146">
            <v>9</v>
          </cell>
          <cell r="B1146">
            <v>214</v>
          </cell>
          <cell r="C1146">
            <v>5996</v>
          </cell>
          <cell r="D1146">
            <v>960.12</v>
          </cell>
          <cell r="E1146">
            <v>24</v>
          </cell>
          <cell r="F1146">
            <v>42005</v>
          </cell>
          <cell r="H1146">
            <v>4</v>
          </cell>
          <cell r="I1146">
            <v>0</v>
          </cell>
          <cell r="J1146">
            <v>0</v>
          </cell>
          <cell r="K1146">
            <v>0</v>
          </cell>
          <cell r="L1146">
            <v>1045000</v>
          </cell>
          <cell r="M1146">
            <v>0</v>
          </cell>
          <cell r="N1146">
            <v>1045000</v>
          </cell>
          <cell r="O1146" t="str">
            <v>Проц-ные доходы по просроченным ссудам. предост. физ лицам</v>
          </cell>
        </row>
        <row r="1147">
          <cell r="A1147">
            <v>9</v>
          </cell>
          <cell r="B1147">
            <v>214</v>
          </cell>
          <cell r="C1147">
            <v>7783</v>
          </cell>
          <cell r="D1147">
            <v>960.12</v>
          </cell>
          <cell r="E1147">
            <v>24</v>
          </cell>
          <cell r="F1147">
            <v>42005</v>
          </cell>
          <cell r="H1147">
            <v>4</v>
          </cell>
          <cell r="I1147">
            <v>0</v>
          </cell>
          <cell r="J1147">
            <v>0</v>
          </cell>
          <cell r="K1147">
            <v>0</v>
          </cell>
          <cell r="L1147">
            <v>250850</v>
          </cell>
          <cell r="M1147">
            <v>0</v>
          </cell>
          <cell r="N1147">
            <v>250850</v>
          </cell>
          <cell r="O1147" t="str">
            <v>Проц-ные доходы по просроченным ссудам. предост. физ лицам</v>
          </cell>
        </row>
        <row r="1148">
          <cell r="A1148">
            <v>9</v>
          </cell>
          <cell r="B1148">
            <v>214</v>
          </cell>
          <cell r="C1148">
            <v>7845</v>
          </cell>
          <cell r="D1148">
            <v>960.12</v>
          </cell>
          <cell r="E1148">
            <v>24</v>
          </cell>
          <cell r="F1148">
            <v>42005</v>
          </cell>
          <cell r="H1148">
            <v>4</v>
          </cell>
          <cell r="I1148">
            <v>0</v>
          </cell>
          <cell r="J1148">
            <v>0</v>
          </cell>
          <cell r="K1148">
            <v>0</v>
          </cell>
          <cell r="L1148">
            <v>15000</v>
          </cell>
          <cell r="M1148">
            <v>0</v>
          </cell>
          <cell r="N1148">
            <v>15000</v>
          </cell>
          <cell r="O1148" t="str">
            <v>Проц-ные доходы по просроченным ссудам. предост. физ лицам</v>
          </cell>
        </row>
        <row r="1149">
          <cell r="A1149">
            <v>9</v>
          </cell>
          <cell r="B1149">
            <v>214</v>
          </cell>
          <cell r="C1149">
            <v>7948</v>
          </cell>
          <cell r="D1149">
            <v>960.12</v>
          </cell>
          <cell r="E1149">
            <v>24</v>
          </cell>
          <cell r="F1149">
            <v>42005</v>
          </cell>
          <cell r="H1149">
            <v>4</v>
          </cell>
          <cell r="I1149">
            <v>0</v>
          </cell>
          <cell r="J1149">
            <v>0</v>
          </cell>
          <cell r="K1149">
            <v>0</v>
          </cell>
          <cell r="L1149">
            <v>35818</v>
          </cell>
          <cell r="M1149">
            <v>0</v>
          </cell>
          <cell r="N1149">
            <v>35818</v>
          </cell>
          <cell r="O1149" t="str">
            <v>Проц-ные доходы по просроченным ссудам. предост. физ лицам</v>
          </cell>
        </row>
        <row r="1150">
          <cell r="A1150">
            <v>9</v>
          </cell>
          <cell r="B1150">
            <v>214</v>
          </cell>
          <cell r="C1150">
            <v>8104</v>
          </cell>
          <cell r="D1150">
            <v>960.12</v>
          </cell>
          <cell r="E1150">
            <v>24</v>
          </cell>
          <cell r="F1150">
            <v>42005</v>
          </cell>
          <cell r="H1150">
            <v>4</v>
          </cell>
          <cell r="I1150">
            <v>0</v>
          </cell>
          <cell r="J1150">
            <v>0</v>
          </cell>
          <cell r="K1150">
            <v>0</v>
          </cell>
          <cell r="L1150">
            <v>45750</v>
          </cell>
          <cell r="M1150">
            <v>0</v>
          </cell>
          <cell r="N1150">
            <v>45750</v>
          </cell>
          <cell r="O1150" t="str">
            <v>Процентные доходы по просроченным ссудам. предоставленным ча</v>
          </cell>
        </row>
        <row r="1151">
          <cell r="A1151">
            <v>9</v>
          </cell>
          <cell r="B1151">
            <v>214</v>
          </cell>
          <cell r="C1151">
            <v>8137</v>
          </cell>
          <cell r="D1151">
            <v>960.12</v>
          </cell>
          <cell r="E1151">
            <v>24</v>
          </cell>
          <cell r="F1151">
            <v>42005</v>
          </cell>
          <cell r="H1151">
            <v>4</v>
          </cell>
          <cell r="I1151">
            <v>0</v>
          </cell>
          <cell r="J1151">
            <v>0</v>
          </cell>
          <cell r="K1151">
            <v>0</v>
          </cell>
          <cell r="L1151">
            <v>31000</v>
          </cell>
          <cell r="M1151">
            <v>0</v>
          </cell>
          <cell r="N1151">
            <v>31000</v>
          </cell>
          <cell r="O1151" t="str">
            <v>Процентные доходы по долгосрочным ссудам. предоставленным ча</v>
          </cell>
        </row>
        <row r="1152">
          <cell r="A1152">
            <v>9</v>
          </cell>
          <cell r="B1152">
            <v>214</v>
          </cell>
          <cell r="C1152">
            <v>8659</v>
          </cell>
          <cell r="D1152">
            <v>960.12</v>
          </cell>
          <cell r="E1152">
            <v>24</v>
          </cell>
          <cell r="F1152">
            <v>42005</v>
          </cell>
          <cell r="H1152">
            <v>4</v>
          </cell>
          <cell r="I1152">
            <v>0</v>
          </cell>
          <cell r="J1152">
            <v>0</v>
          </cell>
          <cell r="K1152">
            <v>0</v>
          </cell>
          <cell r="L1152">
            <v>155100</v>
          </cell>
          <cell r="M1152">
            <v>0</v>
          </cell>
          <cell r="N1152">
            <v>155100</v>
          </cell>
          <cell r="O1152" t="str">
            <v>Процентные доходы по долгосрочным ссудам. предоставленным ча</v>
          </cell>
        </row>
        <row r="1153">
          <cell r="A1153">
            <v>9</v>
          </cell>
          <cell r="B1153">
            <v>214</v>
          </cell>
          <cell r="C1153">
            <v>3563</v>
          </cell>
          <cell r="D1153">
            <v>960.19</v>
          </cell>
          <cell r="E1153">
            <v>24</v>
          </cell>
          <cell r="F1153">
            <v>44301</v>
          </cell>
          <cell r="H1153">
            <v>4</v>
          </cell>
          <cell r="I1153">
            <v>0</v>
          </cell>
          <cell r="J1153">
            <v>0</v>
          </cell>
          <cell r="K1153">
            <v>0</v>
          </cell>
          <cell r="L1153">
            <v>216839.14</v>
          </cell>
          <cell r="M1153">
            <v>0</v>
          </cell>
          <cell r="N1153">
            <v>216839.14</v>
          </cell>
          <cell r="O1153" t="str">
            <v>Процентные доходы по долгосрочным ссудам. предоставленным ча</v>
          </cell>
        </row>
        <row r="1154">
          <cell r="A1154">
            <v>9</v>
          </cell>
          <cell r="B1154">
            <v>214</v>
          </cell>
          <cell r="C1154">
            <v>5996</v>
          </cell>
          <cell r="D1154">
            <v>960.19</v>
          </cell>
          <cell r="E1154">
            <v>24</v>
          </cell>
          <cell r="F1154">
            <v>44301</v>
          </cell>
          <cell r="H1154">
            <v>4</v>
          </cell>
          <cell r="I1154">
            <v>0</v>
          </cell>
          <cell r="J1154">
            <v>0</v>
          </cell>
          <cell r="K1154">
            <v>0</v>
          </cell>
          <cell r="L1154">
            <v>63784</v>
          </cell>
          <cell r="M1154">
            <v>0</v>
          </cell>
          <cell r="N1154">
            <v>63784</v>
          </cell>
          <cell r="O1154" t="str">
            <v>Процентные доходы по долгосрочным ссудам. предоставленным ча</v>
          </cell>
        </row>
        <row r="1155">
          <cell r="A1155">
            <v>9</v>
          </cell>
          <cell r="B1155">
            <v>214</v>
          </cell>
          <cell r="C1155">
            <v>7783</v>
          </cell>
          <cell r="D1155">
            <v>960.19</v>
          </cell>
          <cell r="E1155">
            <v>24</v>
          </cell>
          <cell r="F1155">
            <v>44301</v>
          </cell>
          <cell r="H1155">
            <v>4</v>
          </cell>
          <cell r="I1155">
            <v>0</v>
          </cell>
          <cell r="J1155">
            <v>0</v>
          </cell>
          <cell r="K1155">
            <v>0</v>
          </cell>
          <cell r="L1155">
            <v>189274.14</v>
          </cell>
          <cell r="M1155">
            <v>0</v>
          </cell>
          <cell r="N1155">
            <v>189274.14</v>
          </cell>
          <cell r="O1155" t="str">
            <v>Процентные доходы по долгосрочным ссудам. предоставленным ча</v>
          </cell>
        </row>
        <row r="1156">
          <cell r="A1156">
            <v>9</v>
          </cell>
          <cell r="B1156">
            <v>214</v>
          </cell>
          <cell r="C1156">
            <v>7845</v>
          </cell>
          <cell r="D1156">
            <v>960.19</v>
          </cell>
          <cell r="E1156">
            <v>24</v>
          </cell>
          <cell r="F1156">
            <v>44301</v>
          </cell>
          <cell r="H1156">
            <v>4</v>
          </cell>
          <cell r="I1156">
            <v>0</v>
          </cell>
          <cell r="J1156">
            <v>0</v>
          </cell>
          <cell r="K1156">
            <v>0</v>
          </cell>
          <cell r="L1156">
            <v>210149.46</v>
          </cell>
          <cell r="M1156">
            <v>0</v>
          </cell>
          <cell r="N1156">
            <v>210149.46</v>
          </cell>
          <cell r="O1156" t="str">
            <v>Процентные доходы по долгосрочным ссудам. предоставленным ча</v>
          </cell>
        </row>
        <row r="1157">
          <cell r="A1157">
            <v>9</v>
          </cell>
          <cell r="B1157">
            <v>214</v>
          </cell>
          <cell r="C1157">
            <v>7948</v>
          </cell>
          <cell r="D1157">
            <v>960.19</v>
          </cell>
          <cell r="E1157">
            <v>24</v>
          </cell>
          <cell r="F1157">
            <v>44301</v>
          </cell>
          <cell r="H1157">
            <v>4</v>
          </cell>
          <cell r="I1157">
            <v>0</v>
          </cell>
          <cell r="J1157">
            <v>0</v>
          </cell>
          <cell r="K1157">
            <v>0</v>
          </cell>
          <cell r="L1157">
            <v>57046</v>
          </cell>
          <cell r="M1157">
            <v>0</v>
          </cell>
          <cell r="N1157">
            <v>57046</v>
          </cell>
          <cell r="O1157" t="str">
            <v>Процентные доходы по долгосрочным ссудам. предоставленным ча</v>
          </cell>
        </row>
        <row r="1158">
          <cell r="A1158">
            <v>9</v>
          </cell>
          <cell r="B1158">
            <v>214</v>
          </cell>
          <cell r="C1158">
            <v>8002</v>
          </cell>
          <cell r="D1158">
            <v>960.19</v>
          </cell>
          <cell r="E1158">
            <v>24</v>
          </cell>
          <cell r="F1158">
            <v>44301</v>
          </cell>
          <cell r="H1158">
            <v>4</v>
          </cell>
          <cell r="I1158">
            <v>0</v>
          </cell>
          <cell r="J1158">
            <v>0</v>
          </cell>
          <cell r="K1158">
            <v>0</v>
          </cell>
          <cell r="L1158">
            <v>55983</v>
          </cell>
          <cell r="M1158">
            <v>0</v>
          </cell>
          <cell r="N1158">
            <v>55983</v>
          </cell>
          <cell r="O1158" t="str">
            <v>Процентные доходы по долгосрочным ссудам. предоставленным ча</v>
          </cell>
        </row>
        <row r="1159">
          <cell r="A1159">
            <v>9</v>
          </cell>
          <cell r="B1159">
            <v>214</v>
          </cell>
          <cell r="C1159">
            <v>8104</v>
          </cell>
          <cell r="D1159">
            <v>960.19</v>
          </cell>
          <cell r="E1159">
            <v>24</v>
          </cell>
          <cell r="F1159">
            <v>44301</v>
          </cell>
          <cell r="H1159">
            <v>4</v>
          </cell>
          <cell r="I1159">
            <v>0</v>
          </cell>
          <cell r="J1159">
            <v>0</v>
          </cell>
          <cell r="K1159">
            <v>0</v>
          </cell>
          <cell r="L1159">
            <v>48332.5</v>
          </cell>
          <cell r="M1159">
            <v>0</v>
          </cell>
          <cell r="N1159">
            <v>48332.5</v>
          </cell>
          <cell r="O1159" t="str">
            <v>Процентные доходы по долгосрочным ссудам. предоставленным ча</v>
          </cell>
        </row>
        <row r="1160">
          <cell r="A1160">
            <v>9</v>
          </cell>
          <cell r="B1160">
            <v>214</v>
          </cell>
          <cell r="C1160">
            <v>8137</v>
          </cell>
          <cell r="D1160">
            <v>960.19</v>
          </cell>
          <cell r="E1160">
            <v>24</v>
          </cell>
          <cell r="F1160">
            <v>44301</v>
          </cell>
          <cell r="H1160">
            <v>4</v>
          </cell>
          <cell r="I1160">
            <v>0</v>
          </cell>
          <cell r="J1160">
            <v>0</v>
          </cell>
          <cell r="K1160">
            <v>0</v>
          </cell>
          <cell r="L1160">
            <v>79637.600000000006</v>
          </cell>
          <cell r="M1160">
            <v>0</v>
          </cell>
          <cell r="N1160">
            <v>79637.600000000006</v>
          </cell>
          <cell r="O1160" t="str">
            <v>Процентные доходы по долгосрочным ссудам. предоставленным ча</v>
          </cell>
        </row>
        <row r="1161">
          <cell r="A1161">
            <v>9</v>
          </cell>
          <cell r="B1161">
            <v>214</v>
          </cell>
          <cell r="C1161">
            <v>8298</v>
          </cell>
          <cell r="D1161">
            <v>960.19</v>
          </cell>
          <cell r="E1161">
            <v>24</v>
          </cell>
          <cell r="F1161">
            <v>44301</v>
          </cell>
          <cell r="H1161">
            <v>4</v>
          </cell>
          <cell r="I1161">
            <v>0</v>
          </cell>
          <cell r="J1161">
            <v>0</v>
          </cell>
          <cell r="K1161">
            <v>0</v>
          </cell>
          <cell r="L1161">
            <v>82898</v>
          </cell>
          <cell r="M1161">
            <v>0</v>
          </cell>
          <cell r="N1161">
            <v>82898</v>
          </cell>
          <cell r="O1161" t="str">
            <v>Процентные доходы по долгосрочным ссудам. предоставленным ча</v>
          </cell>
        </row>
        <row r="1162">
          <cell r="A1162">
            <v>9</v>
          </cell>
          <cell r="B1162">
            <v>214</v>
          </cell>
          <cell r="C1162">
            <v>8533</v>
          </cell>
          <cell r="D1162">
            <v>960.19</v>
          </cell>
          <cell r="E1162">
            <v>24</v>
          </cell>
          <cell r="F1162">
            <v>44301</v>
          </cell>
          <cell r="H1162">
            <v>4</v>
          </cell>
          <cell r="I1162">
            <v>0</v>
          </cell>
          <cell r="J1162">
            <v>0</v>
          </cell>
          <cell r="K1162">
            <v>0</v>
          </cell>
          <cell r="L1162">
            <v>31583</v>
          </cell>
          <cell r="M1162">
            <v>0</v>
          </cell>
          <cell r="N1162">
            <v>31583</v>
          </cell>
          <cell r="O1162" t="str">
            <v>Процентные доходы по долгосрочным ссудам. предоставленным ча</v>
          </cell>
        </row>
        <row r="1163">
          <cell r="A1163">
            <v>9</v>
          </cell>
          <cell r="B1163">
            <v>214</v>
          </cell>
          <cell r="C1163">
            <v>8659</v>
          </cell>
          <cell r="D1163">
            <v>960.19</v>
          </cell>
          <cell r="E1163">
            <v>24</v>
          </cell>
          <cell r="F1163">
            <v>44301</v>
          </cell>
          <cell r="H1163">
            <v>4</v>
          </cell>
          <cell r="I1163">
            <v>0</v>
          </cell>
          <cell r="J1163">
            <v>0</v>
          </cell>
          <cell r="K1163">
            <v>0</v>
          </cell>
          <cell r="L1163">
            <v>98593</v>
          </cell>
          <cell r="M1163">
            <v>0</v>
          </cell>
          <cell r="N1163">
            <v>98593</v>
          </cell>
          <cell r="O1163" t="str">
            <v>Процентные доходы по долгосрочным ссудам. предоставленным ча</v>
          </cell>
        </row>
        <row r="1164">
          <cell r="A1164">
            <v>9</v>
          </cell>
          <cell r="B1164">
            <v>214</v>
          </cell>
          <cell r="C1164">
            <v>3563</v>
          </cell>
          <cell r="D1164">
            <v>960.24</v>
          </cell>
          <cell r="E1164">
            <v>24</v>
          </cell>
          <cell r="F1164">
            <v>45209</v>
          </cell>
          <cell r="H1164">
            <v>4</v>
          </cell>
          <cell r="I1164">
            <v>0</v>
          </cell>
          <cell r="J1164">
            <v>0</v>
          </cell>
          <cell r="K1164">
            <v>0</v>
          </cell>
          <cell r="L1164">
            <v>1000</v>
          </cell>
          <cell r="M1164">
            <v>0</v>
          </cell>
          <cell r="N1164">
            <v>1000</v>
          </cell>
          <cell r="O1164" t="str">
            <v>Доходы от комиссии и платы за услуги-Счета купли/продажи цен</v>
          </cell>
        </row>
        <row r="1165">
          <cell r="A1165">
            <v>9</v>
          </cell>
          <cell r="B1165">
            <v>214</v>
          </cell>
          <cell r="C1165">
            <v>3563</v>
          </cell>
          <cell r="D1165">
            <v>960.27</v>
          </cell>
          <cell r="E1165">
            <v>24</v>
          </cell>
          <cell r="F1165">
            <v>45249.01</v>
          </cell>
          <cell r="H1165">
            <v>4</v>
          </cell>
          <cell r="I1165">
            <v>0</v>
          </cell>
          <cell r="J1165">
            <v>0</v>
          </cell>
          <cell r="K1165">
            <v>0</v>
          </cell>
          <cell r="L1165">
            <v>1536103.29</v>
          </cell>
          <cell r="M1165">
            <v>0</v>
          </cell>
          <cell r="N1165">
            <v>1536103.29</v>
          </cell>
          <cell r="O1165" t="str">
            <v>Комиссионные и местные платежи от населения</v>
          </cell>
        </row>
        <row r="1166">
          <cell r="A1166">
            <v>9</v>
          </cell>
          <cell r="B1166">
            <v>214</v>
          </cell>
          <cell r="C1166">
            <v>7783</v>
          </cell>
          <cell r="D1166">
            <v>960.27</v>
          </cell>
          <cell r="E1166">
            <v>24</v>
          </cell>
          <cell r="F1166">
            <v>45249.01</v>
          </cell>
          <cell r="H1166">
            <v>4</v>
          </cell>
          <cell r="I1166">
            <v>0</v>
          </cell>
          <cell r="J1166">
            <v>0</v>
          </cell>
          <cell r="K1166">
            <v>0</v>
          </cell>
          <cell r="L1166">
            <v>591291.89</v>
          </cell>
          <cell r="M1166">
            <v>0</v>
          </cell>
          <cell r="N1166">
            <v>591291.89</v>
          </cell>
          <cell r="O1166" t="str">
            <v>Комиссионные и местные платежи от населения</v>
          </cell>
        </row>
        <row r="1167">
          <cell r="A1167">
            <v>9</v>
          </cell>
          <cell r="B1167">
            <v>214</v>
          </cell>
          <cell r="C1167">
            <v>7845</v>
          </cell>
          <cell r="D1167">
            <v>960.27</v>
          </cell>
          <cell r="E1167">
            <v>24</v>
          </cell>
          <cell r="F1167">
            <v>45249.01</v>
          </cell>
          <cell r="H1167">
            <v>4</v>
          </cell>
          <cell r="I1167">
            <v>0</v>
          </cell>
          <cell r="J1167">
            <v>0</v>
          </cell>
          <cell r="K1167">
            <v>0</v>
          </cell>
          <cell r="L1167">
            <v>95077.36</v>
          </cell>
          <cell r="M1167">
            <v>0</v>
          </cell>
          <cell r="N1167">
            <v>95077.36</v>
          </cell>
          <cell r="O1167" t="str">
            <v>Комиссионные и местные платежи от населения</v>
          </cell>
        </row>
        <row r="1168">
          <cell r="A1168">
            <v>9</v>
          </cell>
          <cell r="B1168">
            <v>214</v>
          </cell>
          <cell r="C1168">
            <v>7948</v>
          </cell>
          <cell r="D1168">
            <v>960.27</v>
          </cell>
          <cell r="E1168">
            <v>24</v>
          </cell>
          <cell r="F1168">
            <v>45249.01</v>
          </cell>
          <cell r="H1168">
            <v>4</v>
          </cell>
          <cell r="I1168">
            <v>0</v>
          </cell>
          <cell r="J1168">
            <v>0</v>
          </cell>
          <cell r="K1168">
            <v>0</v>
          </cell>
          <cell r="L1168">
            <v>189352.97</v>
          </cell>
          <cell r="M1168">
            <v>0</v>
          </cell>
          <cell r="N1168">
            <v>189352.97</v>
          </cell>
          <cell r="O1168" t="str">
            <v>Комиссионные и местные платежи от населения</v>
          </cell>
        </row>
        <row r="1169">
          <cell r="A1169">
            <v>9</v>
          </cell>
          <cell r="B1169">
            <v>214</v>
          </cell>
          <cell r="C1169">
            <v>8298</v>
          </cell>
          <cell r="D1169">
            <v>960.27</v>
          </cell>
          <cell r="E1169">
            <v>24</v>
          </cell>
          <cell r="F1169">
            <v>45249.01</v>
          </cell>
          <cell r="H1169">
            <v>4</v>
          </cell>
          <cell r="I1169">
            <v>0</v>
          </cell>
          <cell r="J1169">
            <v>0</v>
          </cell>
          <cell r="K1169">
            <v>0</v>
          </cell>
          <cell r="L1169">
            <v>353022.43</v>
          </cell>
          <cell r="M1169">
            <v>0</v>
          </cell>
          <cell r="N1169">
            <v>353022.43</v>
          </cell>
          <cell r="O1169" t="str">
            <v>Комиссионные и местные платежи от населения</v>
          </cell>
        </row>
        <row r="1170">
          <cell r="A1170">
            <v>9</v>
          </cell>
          <cell r="B1170">
            <v>214</v>
          </cell>
          <cell r="C1170">
            <v>8533</v>
          </cell>
          <cell r="D1170">
            <v>960.27</v>
          </cell>
          <cell r="E1170">
            <v>24</v>
          </cell>
          <cell r="F1170">
            <v>45249.01</v>
          </cell>
          <cell r="H1170">
            <v>4</v>
          </cell>
          <cell r="I1170">
            <v>0</v>
          </cell>
          <cell r="J1170">
            <v>0</v>
          </cell>
          <cell r="K1170">
            <v>0</v>
          </cell>
          <cell r="L1170">
            <v>522872</v>
          </cell>
          <cell r="M1170">
            <v>0</v>
          </cell>
          <cell r="N1170">
            <v>522872</v>
          </cell>
          <cell r="O1170" t="str">
            <v>Комиссионные и местные платежи от населения</v>
          </cell>
        </row>
        <row r="1171">
          <cell r="A1171">
            <v>9</v>
          </cell>
          <cell r="B1171">
            <v>214</v>
          </cell>
          <cell r="C1171">
            <v>8659</v>
          </cell>
          <cell r="D1171">
            <v>960.27</v>
          </cell>
          <cell r="E1171">
            <v>24</v>
          </cell>
          <cell r="F1171">
            <v>45249.01</v>
          </cell>
          <cell r="H1171">
            <v>4</v>
          </cell>
          <cell r="I1171">
            <v>0</v>
          </cell>
          <cell r="J1171">
            <v>0</v>
          </cell>
          <cell r="K1171">
            <v>0</v>
          </cell>
          <cell r="L1171">
            <v>163327</v>
          </cell>
          <cell r="M1171">
            <v>0</v>
          </cell>
          <cell r="N1171">
            <v>163327</v>
          </cell>
          <cell r="O1171" t="str">
            <v>Комиссионные и местные платежи от населения</v>
          </cell>
        </row>
        <row r="1172">
          <cell r="A1172">
            <v>9</v>
          </cell>
          <cell r="B1172">
            <v>214</v>
          </cell>
          <cell r="C1172">
            <v>5996</v>
          </cell>
          <cell r="D1172">
            <v>960.29</v>
          </cell>
          <cell r="E1172">
            <v>24</v>
          </cell>
          <cell r="F1172">
            <v>45257</v>
          </cell>
          <cell r="H1172">
            <v>4</v>
          </cell>
          <cell r="I1172">
            <v>0</v>
          </cell>
          <cell r="J1172">
            <v>0</v>
          </cell>
          <cell r="K1172">
            <v>0</v>
          </cell>
          <cell r="L1172">
            <v>822762.08</v>
          </cell>
          <cell r="M1172">
            <v>0</v>
          </cell>
          <cell r="N1172">
            <v>822762.08</v>
          </cell>
          <cell r="O1172" t="str">
            <v>Комиссионные доход и доход от услуг по инкассовым операциям</v>
          </cell>
        </row>
        <row r="1173">
          <cell r="A1173">
            <v>9</v>
          </cell>
          <cell r="B1173">
            <v>214</v>
          </cell>
          <cell r="C1173">
            <v>7845</v>
          </cell>
          <cell r="D1173">
            <v>960.29</v>
          </cell>
          <cell r="E1173">
            <v>24</v>
          </cell>
          <cell r="F1173">
            <v>45257</v>
          </cell>
          <cell r="H1173">
            <v>4</v>
          </cell>
          <cell r="I1173">
            <v>0</v>
          </cell>
          <cell r="J1173">
            <v>0</v>
          </cell>
          <cell r="K1173">
            <v>0</v>
          </cell>
          <cell r="L1173">
            <v>143896.99</v>
          </cell>
          <cell r="M1173">
            <v>0</v>
          </cell>
          <cell r="N1173">
            <v>143896.99</v>
          </cell>
          <cell r="O1173" t="str">
            <v>Комиссионные доход и доход от услуг по инкассовым операциям</v>
          </cell>
        </row>
        <row r="1174">
          <cell r="A1174">
            <v>9</v>
          </cell>
          <cell r="B1174">
            <v>214</v>
          </cell>
          <cell r="C1174">
            <v>8002</v>
          </cell>
          <cell r="D1174">
            <v>960.29</v>
          </cell>
          <cell r="E1174">
            <v>24</v>
          </cell>
          <cell r="F1174">
            <v>45257</v>
          </cell>
          <cell r="H1174">
            <v>4</v>
          </cell>
          <cell r="I1174">
            <v>0</v>
          </cell>
          <cell r="J1174">
            <v>0</v>
          </cell>
          <cell r="K1174">
            <v>0</v>
          </cell>
          <cell r="L1174">
            <v>222745</v>
          </cell>
          <cell r="M1174">
            <v>0</v>
          </cell>
          <cell r="N1174">
            <v>222745</v>
          </cell>
          <cell r="O1174" t="str">
            <v>Комиссионные доход и доход от услуг по инкассовым операциям</v>
          </cell>
        </row>
        <row r="1175">
          <cell r="A1175">
            <v>9</v>
          </cell>
          <cell r="B1175">
            <v>214</v>
          </cell>
          <cell r="C1175">
            <v>8104</v>
          </cell>
          <cell r="D1175">
            <v>960.29</v>
          </cell>
          <cell r="E1175">
            <v>24</v>
          </cell>
          <cell r="F1175">
            <v>45257</v>
          </cell>
          <cell r="H1175">
            <v>4</v>
          </cell>
          <cell r="I1175">
            <v>0</v>
          </cell>
          <cell r="J1175">
            <v>0</v>
          </cell>
          <cell r="K1175">
            <v>0</v>
          </cell>
          <cell r="L1175">
            <v>60620</v>
          </cell>
          <cell r="M1175">
            <v>0</v>
          </cell>
          <cell r="N1175">
            <v>60620</v>
          </cell>
          <cell r="O1175" t="str">
            <v>Комиссионные доход и доход от услуг по инкассовым операциям</v>
          </cell>
        </row>
        <row r="1176">
          <cell r="A1176">
            <v>9</v>
          </cell>
          <cell r="B1176">
            <v>214</v>
          </cell>
          <cell r="C1176">
            <v>8533</v>
          </cell>
          <cell r="D1176">
            <v>960.29</v>
          </cell>
          <cell r="E1176">
            <v>24</v>
          </cell>
          <cell r="F1176">
            <v>45257</v>
          </cell>
          <cell r="H1176">
            <v>4</v>
          </cell>
          <cell r="I1176">
            <v>0</v>
          </cell>
          <cell r="J1176">
            <v>0</v>
          </cell>
          <cell r="K1176">
            <v>0</v>
          </cell>
          <cell r="L1176">
            <v>53396.94</v>
          </cell>
          <cell r="M1176">
            <v>0</v>
          </cell>
          <cell r="N1176">
            <v>53396.94</v>
          </cell>
          <cell r="O1176" t="str">
            <v>Комиссионные доход и доход от услуг по инкассовым операциям</v>
          </cell>
        </row>
        <row r="1177">
          <cell r="A1177">
            <v>9</v>
          </cell>
          <cell r="B1177">
            <v>214</v>
          </cell>
          <cell r="C1177">
            <v>8659</v>
          </cell>
          <cell r="D1177">
            <v>960.29</v>
          </cell>
          <cell r="E1177">
            <v>24</v>
          </cell>
          <cell r="F1177">
            <v>45257</v>
          </cell>
          <cell r="H1177">
            <v>4</v>
          </cell>
          <cell r="I1177">
            <v>0</v>
          </cell>
          <cell r="J1177">
            <v>0</v>
          </cell>
          <cell r="K1177">
            <v>0</v>
          </cell>
          <cell r="L1177">
            <v>60278.5</v>
          </cell>
          <cell r="M1177">
            <v>0</v>
          </cell>
          <cell r="N1177">
            <v>60278.5</v>
          </cell>
          <cell r="O1177" t="str">
            <v>Комиссионные доход и доход от услуг по инкассовым операциям</v>
          </cell>
        </row>
        <row r="1178">
          <cell r="A1178">
            <v>9</v>
          </cell>
          <cell r="B1178">
            <v>214</v>
          </cell>
          <cell r="C1178">
            <v>3563</v>
          </cell>
          <cell r="D1178">
            <v>960.3</v>
          </cell>
          <cell r="E1178">
            <v>24</v>
          </cell>
          <cell r="F1178">
            <v>45294.01</v>
          </cell>
          <cell r="H1178">
            <v>4</v>
          </cell>
          <cell r="I1178">
            <v>0</v>
          </cell>
          <cell r="J1178">
            <v>0</v>
          </cell>
          <cell r="K1178">
            <v>0</v>
          </cell>
          <cell r="L1178">
            <v>2310164</v>
          </cell>
          <cell r="M1178">
            <v>0</v>
          </cell>
          <cell r="N1178">
            <v>2310164</v>
          </cell>
          <cell r="O1178" t="str">
            <v>Другие доходы от комиссии и услуг- от продаже лотерейным бил</v>
          </cell>
        </row>
        <row r="1179">
          <cell r="A1179">
            <v>9</v>
          </cell>
          <cell r="B1179">
            <v>214</v>
          </cell>
          <cell r="C1179">
            <v>5996</v>
          </cell>
          <cell r="D1179">
            <v>960.3</v>
          </cell>
          <cell r="E1179">
            <v>24</v>
          </cell>
          <cell r="F1179">
            <v>45294.01</v>
          </cell>
          <cell r="H1179">
            <v>4</v>
          </cell>
          <cell r="I1179">
            <v>0</v>
          </cell>
          <cell r="J1179">
            <v>0</v>
          </cell>
          <cell r="K1179">
            <v>0</v>
          </cell>
          <cell r="L1179">
            <v>2110741</v>
          </cell>
          <cell r="M1179">
            <v>0</v>
          </cell>
          <cell r="N1179">
            <v>2110741</v>
          </cell>
          <cell r="O1179" t="str">
            <v>Другие доходы от комиссии и услуг- от продаже лотерейным бил</v>
          </cell>
        </row>
        <row r="1180">
          <cell r="A1180">
            <v>9</v>
          </cell>
          <cell r="B1180">
            <v>214</v>
          </cell>
          <cell r="C1180">
            <v>7783</v>
          </cell>
          <cell r="D1180">
            <v>960.3</v>
          </cell>
          <cell r="E1180">
            <v>24</v>
          </cell>
          <cell r="F1180">
            <v>45294.01</v>
          </cell>
          <cell r="H1180">
            <v>4</v>
          </cell>
          <cell r="I1180">
            <v>0</v>
          </cell>
          <cell r="J1180">
            <v>0</v>
          </cell>
          <cell r="K1180">
            <v>0</v>
          </cell>
          <cell r="L1180">
            <v>1864969</v>
          </cell>
          <cell r="M1180">
            <v>0</v>
          </cell>
          <cell r="N1180">
            <v>1864969</v>
          </cell>
          <cell r="O1180" t="str">
            <v>Другие доходы от комиссии и услуг- от продаже лотерейным бил</v>
          </cell>
        </row>
        <row r="1181">
          <cell r="A1181">
            <v>9</v>
          </cell>
          <cell r="B1181">
            <v>214</v>
          </cell>
          <cell r="C1181">
            <v>7845</v>
          </cell>
          <cell r="D1181">
            <v>960.3</v>
          </cell>
          <cell r="E1181">
            <v>24</v>
          </cell>
          <cell r="F1181">
            <v>45294.01</v>
          </cell>
          <cell r="H1181">
            <v>4</v>
          </cell>
          <cell r="I1181">
            <v>0</v>
          </cell>
          <cell r="J1181">
            <v>0</v>
          </cell>
          <cell r="K1181">
            <v>0</v>
          </cell>
          <cell r="L1181">
            <v>2627415</v>
          </cell>
          <cell r="M1181">
            <v>0</v>
          </cell>
          <cell r="N1181">
            <v>2627415</v>
          </cell>
          <cell r="O1181" t="str">
            <v>Другие доходы от комиссии и услуг- от продаже лотерейным бил</v>
          </cell>
        </row>
        <row r="1182">
          <cell r="A1182">
            <v>9</v>
          </cell>
          <cell r="B1182">
            <v>214</v>
          </cell>
          <cell r="C1182">
            <v>7948</v>
          </cell>
          <cell r="D1182">
            <v>960.3</v>
          </cell>
          <cell r="E1182">
            <v>24</v>
          </cell>
          <cell r="F1182">
            <v>45294.01</v>
          </cell>
          <cell r="H1182">
            <v>4</v>
          </cell>
          <cell r="I1182">
            <v>0</v>
          </cell>
          <cell r="J1182">
            <v>0</v>
          </cell>
          <cell r="K1182">
            <v>0</v>
          </cell>
          <cell r="L1182">
            <v>2554082</v>
          </cell>
          <cell r="M1182">
            <v>0</v>
          </cell>
          <cell r="N1182">
            <v>2554082</v>
          </cell>
          <cell r="O1182" t="str">
            <v>Другие доходы от комиссии и услуг- от продаже лотерейным бил</v>
          </cell>
        </row>
        <row r="1183">
          <cell r="A1183">
            <v>9</v>
          </cell>
          <cell r="B1183">
            <v>214</v>
          </cell>
          <cell r="C1183">
            <v>8002</v>
          </cell>
          <cell r="D1183">
            <v>960.3</v>
          </cell>
          <cell r="E1183">
            <v>24</v>
          </cell>
          <cell r="F1183">
            <v>45294.01</v>
          </cell>
          <cell r="H1183">
            <v>4</v>
          </cell>
          <cell r="I1183">
            <v>0</v>
          </cell>
          <cell r="J1183">
            <v>0</v>
          </cell>
          <cell r="K1183">
            <v>0</v>
          </cell>
          <cell r="L1183">
            <v>2147566.9</v>
          </cell>
          <cell r="M1183">
            <v>0</v>
          </cell>
          <cell r="N1183">
            <v>2147566.9</v>
          </cell>
          <cell r="O1183" t="str">
            <v>Другие доходы от комиссии и услуг- от продаже лотерейным бил</v>
          </cell>
        </row>
        <row r="1184">
          <cell r="A1184">
            <v>9</v>
          </cell>
          <cell r="B1184">
            <v>214</v>
          </cell>
          <cell r="C1184">
            <v>8104</v>
          </cell>
          <cell r="D1184">
            <v>960.3</v>
          </cell>
          <cell r="E1184">
            <v>24</v>
          </cell>
          <cell r="F1184">
            <v>45294.01</v>
          </cell>
          <cell r="H1184">
            <v>4</v>
          </cell>
          <cell r="I1184">
            <v>0</v>
          </cell>
          <cell r="J1184">
            <v>0</v>
          </cell>
          <cell r="K1184">
            <v>0</v>
          </cell>
          <cell r="L1184">
            <v>2470246</v>
          </cell>
          <cell r="M1184">
            <v>0</v>
          </cell>
          <cell r="N1184">
            <v>2470246</v>
          </cell>
          <cell r="O1184" t="str">
            <v>Другие доходы от комиссии и услуг- от продаже лотерейным бил</v>
          </cell>
        </row>
        <row r="1185">
          <cell r="A1185">
            <v>9</v>
          </cell>
          <cell r="B1185">
            <v>214</v>
          </cell>
          <cell r="C1185">
            <v>8137</v>
          </cell>
          <cell r="D1185">
            <v>960.3</v>
          </cell>
          <cell r="E1185">
            <v>24</v>
          </cell>
          <cell r="F1185">
            <v>45294.01</v>
          </cell>
          <cell r="H1185">
            <v>4</v>
          </cell>
          <cell r="I1185">
            <v>0</v>
          </cell>
          <cell r="J1185">
            <v>0</v>
          </cell>
          <cell r="K1185">
            <v>0</v>
          </cell>
          <cell r="L1185">
            <v>1983014.05</v>
          </cell>
          <cell r="M1185">
            <v>0</v>
          </cell>
          <cell r="N1185">
            <v>1983014.05</v>
          </cell>
          <cell r="O1185" t="str">
            <v>Другие доходы от комиссии и услуг- от продаже лотерейным бил</v>
          </cell>
        </row>
        <row r="1186">
          <cell r="A1186">
            <v>9</v>
          </cell>
          <cell r="B1186">
            <v>214</v>
          </cell>
          <cell r="C1186">
            <v>8298</v>
          </cell>
          <cell r="D1186">
            <v>960.3</v>
          </cell>
          <cell r="E1186">
            <v>24</v>
          </cell>
          <cell r="F1186">
            <v>45294.01</v>
          </cell>
          <cell r="H1186">
            <v>4</v>
          </cell>
          <cell r="I1186">
            <v>0</v>
          </cell>
          <cell r="J1186">
            <v>0</v>
          </cell>
          <cell r="K1186">
            <v>0</v>
          </cell>
          <cell r="L1186">
            <v>2382956</v>
          </cell>
          <cell r="M1186">
            <v>0</v>
          </cell>
          <cell r="N1186">
            <v>2382956</v>
          </cell>
          <cell r="O1186" t="str">
            <v>Другие доходы от комиссии и услуг- от продаже лотерейным бил</v>
          </cell>
        </row>
        <row r="1187">
          <cell r="A1187">
            <v>9</v>
          </cell>
          <cell r="B1187">
            <v>214</v>
          </cell>
          <cell r="C1187">
            <v>8533</v>
          </cell>
          <cell r="D1187">
            <v>960.3</v>
          </cell>
          <cell r="E1187">
            <v>24</v>
          </cell>
          <cell r="F1187">
            <v>45294.01</v>
          </cell>
          <cell r="H1187">
            <v>4</v>
          </cell>
          <cell r="I1187">
            <v>0</v>
          </cell>
          <cell r="J1187">
            <v>0</v>
          </cell>
          <cell r="K1187">
            <v>0</v>
          </cell>
          <cell r="L1187">
            <v>318622.25</v>
          </cell>
          <cell r="M1187">
            <v>0</v>
          </cell>
          <cell r="N1187">
            <v>318622.25</v>
          </cell>
          <cell r="O1187" t="str">
            <v>Другие доходы от комиссии и услуг- от продаже лотерейным бил</v>
          </cell>
        </row>
        <row r="1188">
          <cell r="A1188">
            <v>9</v>
          </cell>
          <cell r="B1188">
            <v>214</v>
          </cell>
          <cell r="C1188">
            <v>8659</v>
          </cell>
          <cell r="D1188">
            <v>960.3</v>
          </cell>
          <cell r="E1188">
            <v>24</v>
          </cell>
          <cell r="F1188">
            <v>45294.01</v>
          </cell>
          <cell r="H1188">
            <v>4</v>
          </cell>
          <cell r="I1188">
            <v>0</v>
          </cell>
          <cell r="J1188">
            <v>0</v>
          </cell>
          <cell r="K1188">
            <v>0</v>
          </cell>
          <cell r="L1188">
            <v>2205794</v>
          </cell>
          <cell r="M1188">
            <v>0</v>
          </cell>
          <cell r="N1188">
            <v>2205794</v>
          </cell>
          <cell r="O1188" t="str">
            <v>Другие доходы от комиссии и услуг- от продаже лотерейным бил</v>
          </cell>
        </row>
        <row r="1189">
          <cell r="A1189">
            <v>9</v>
          </cell>
          <cell r="B1189">
            <v>214</v>
          </cell>
          <cell r="C1189">
            <v>3563</v>
          </cell>
          <cell r="D1189">
            <v>960.31</v>
          </cell>
          <cell r="E1189">
            <v>24</v>
          </cell>
          <cell r="F1189">
            <v>45401</v>
          </cell>
          <cell r="H1189">
            <v>4</v>
          </cell>
          <cell r="I1189">
            <v>0</v>
          </cell>
          <cell r="J1189">
            <v>0</v>
          </cell>
          <cell r="K1189">
            <v>0</v>
          </cell>
          <cell r="L1189">
            <v>3000</v>
          </cell>
          <cell r="M1189">
            <v>0</v>
          </cell>
          <cell r="N1189">
            <v>3000</v>
          </cell>
          <cell r="O1189" t="str">
            <v>Прибыль в инвалюте по сделкам СПОТ</v>
          </cell>
        </row>
        <row r="1190">
          <cell r="A1190">
            <v>9</v>
          </cell>
          <cell r="B1190">
            <v>214</v>
          </cell>
          <cell r="C1190">
            <v>214</v>
          </cell>
          <cell r="D1190">
            <v>960.35</v>
          </cell>
          <cell r="E1190">
            <v>24</v>
          </cell>
          <cell r="F1190">
            <v>45901</v>
          </cell>
          <cell r="H1190">
            <v>4</v>
          </cell>
          <cell r="I1190">
            <v>0</v>
          </cell>
          <cell r="J1190">
            <v>0</v>
          </cell>
          <cell r="K1190">
            <v>0</v>
          </cell>
          <cell r="L1190">
            <v>101939</v>
          </cell>
          <cell r="M1190">
            <v>0</v>
          </cell>
          <cell r="N1190">
            <v>101939</v>
          </cell>
          <cell r="O1190" t="str">
            <v>Доходы от аренды банковских помещений и оборудования</v>
          </cell>
        </row>
        <row r="1191">
          <cell r="A1191">
            <v>9</v>
          </cell>
          <cell r="B1191">
            <v>214</v>
          </cell>
          <cell r="C1191">
            <v>7783</v>
          </cell>
          <cell r="D1191">
            <v>960.35</v>
          </cell>
          <cell r="E1191">
            <v>24</v>
          </cell>
          <cell r="F1191">
            <v>45901</v>
          </cell>
          <cell r="H1191">
            <v>4</v>
          </cell>
          <cell r="I1191">
            <v>0</v>
          </cell>
          <cell r="J1191">
            <v>0</v>
          </cell>
          <cell r="K1191">
            <v>0</v>
          </cell>
          <cell r="L1191">
            <v>15000</v>
          </cell>
          <cell r="M1191">
            <v>0</v>
          </cell>
          <cell r="N1191">
            <v>15000</v>
          </cell>
          <cell r="O1191" t="str">
            <v>Доходы от аренды банковских помещений и оборудования</v>
          </cell>
        </row>
        <row r="1192">
          <cell r="A1192">
            <v>9</v>
          </cell>
          <cell r="B1192">
            <v>214</v>
          </cell>
          <cell r="C1192">
            <v>214</v>
          </cell>
          <cell r="D1192">
            <v>960.36</v>
          </cell>
          <cell r="E1192">
            <v>24</v>
          </cell>
          <cell r="F1192">
            <v>45909</v>
          </cell>
          <cell r="H1192">
            <v>4</v>
          </cell>
          <cell r="I1192">
            <v>0</v>
          </cell>
          <cell r="J1192">
            <v>0</v>
          </cell>
          <cell r="K1192">
            <v>0</v>
          </cell>
          <cell r="L1192">
            <v>309449</v>
          </cell>
          <cell r="M1192">
            <v>0</v>
          </cell>
          <cell r="N1192">
            <v>309449</v>
          </cell>
          <cell r="O1192" t="str">
            <v>Прибыль от продажи или диспозиции банковских помещений, мебе</v>
          </cell>
        </row>
        <row r="1193">
          <cell r="A1193">
            <v>9</v>
          </cell>
          <cell r="B1193">
            <v>214</v>
          </cell>
          <cell r="C1193">
            <v>3563</v>
          </cell>
          <cell r="D1193">
            <v>960.36</v>
          </cell>
          <cell r="E1193">
            <v>24</v>
          </cell>
          <cell r="F1193">
            <v>45909</v>
          </cell>
          <cell r="H1193">
            <v>4</v>
          </cell>
          <cell r="I1193">
            <v>0</v>
          </cell>
          <cell r="J1193">
            <v>0</v>
          </cell>
          <cell r="K1193">
            <v>0</v>
          </cell>
          <cell r="L1193">
            <v>84985</v>
          </cell>
          <cell r="M1193">
            <v>0</v>
          </cell>
          <cell r="N1193">
            <v>84985</v>
          </cell>
          <cell r="O1193" t="str">
            <v>Прибыль от продажи или диспозиции банковских помещений, мебе</v>
          </cell>
        </row>
        <row r="1194">
          <cell r="A1194">
            <v>9</v>
          </cell>
          <cell r="B1194">
            <v>214</v>
          </cell>
          <cell r="C1194">
            <v>5996</v>
          </cell>
          <cell r="D1194">
            <v>960.36</v>
          </cell>
          <cell r="E1194">
            <v>24</v>
          </cell>
          <cell r="F1194">
            <v>45909</v>
          </cell>
          <cell r="H1194">
            <v>4</v>
          </cell>
          <cell r="I1194">
            <v>0</v>
          </cell>
          <cell r="J1194">
            <v>0</v>
          </cell>
          <cell r="K1194">
            <v>0</v>
          </cell>
          <cell r="L1194">
            <v>141025</v>
          </cell>
          <cell r="M1194">
            <v>0</v>
          </cell>
          <cell r="N1194">
            <v>141025</v>
          </cell>
          <cell r="O1194" t="str">
            <v>Прибыль от продажи или диспозиции банковских помещений, мебе</v>
          </cell>
        </row>
        <row r="1195">
          <cell r="A1195">
            <v>9</v>
          </cell>
          <cell r="B1195">
            <v>214</v>
          </cell>
          <cell r="C1195">
            <v>7783</v>
          </cell>
          <cell r="D1195">
            <v>960.36</v>
          </cell>
          <cell r="E1195">
            <v>24</v>
          </cell>
          <cell r="F1195">
            <v>45909</v>
          </cell>
          <cell r="H1195">
            <v>4</v>
          </cell>
          <cell r="I1195">
            <v>0</v>
          </cell>
          <cell r="J1195">
            <v>0</v>
          </cell>
          <cell r="K1195">
            <v>0</v>
          </cell>
          <cell r="L1195">
            <v>79314</v>
          </cell>
          <cell r="M1195">
            <v>0</v>
          </cell>
          <cell r="N1195">
            <v>79314</v>
          </cell>
          <cell r="O1195" t="str">
            <v>Прибыль от продажи или диспозиции банковских помещений, мебе</v>
          </cell>
        </row>
        <row r="1196">
          <cell r="A1196">
            <v>9</v>
          </cell>
          <cell r="B1196">
            <v>214</v>
          </cell>
          <cell r="C1196">
            <v>8104</v>
          </cell>
          <cell r="D1196">
            <v>960.36</v>
          </cell>
          <cell r="E1196">
            <v>24</v>
          </cell>
          <cell r="F1196">
            <v>45909</v>
          </cell>
          <cell r="H1196">
            <v>4</v>
          </cell>
          <cell r="I1196">
            <v>0</v>
          </cell>
          <cell r="J1196">
            <v>0</v>
          </cell>
          <cell r="K1196">
            <v>0</v>
          </cell>
          <cell r="L1196">
            <v>3500</v>
          </cell>
          <cell r="M1196">
            <v>0</v>
          </cell>
          <cell r="N1196">
            <v>3500</v>
          </cell>
          <cell r="O1196" t="str">
            <v>Прибыль от продажи или диспозиции банковских помещений, мебе</v>
          </cell>
        </row>
        <row r="1197">
          <cell r="A1197">
            <v>9</v>
          </cell>
          <cell r="B1197">
            <v>214</v>
          </cell>
          <cell r="C1197">
            <v>8298</v>
          </cell>
          <cell r="D1197">
            <v>960.36</v>
          </cell>
          <cell r="E1197">
            <v>24</v>
          </cell>
          <cell r="F1197">
            <v>45909</v>
          </cell>
          <cell r="H1197">
            <v>4</v>
          </cell>
          <cell r="I1197">
            <v>0</v>
          </cell>
          <cell r="J1197">
            <v>0</v>
          </cell>
          <cell r="K1197">
            <v>0</v>
          </cell>
          <cell r="L1197">
            <v>256190</v>
          </cell>
          <cell r="M1197">
            <v>0</v>
          </cell>
          <cell r="N1197">
            <v>256190</v>
          </cell>
          <cell r="O1197" t="str">
            <v>Прибыль от продажи или диспозиции банковских помещений, мебе</v>
          </cell>
        </row>
        <row r="1198">
          <cell r="A1198">
            <v>9</v>
          </cell>
          <cell r="B1198">
            <v>214</v>
          </cell>
          <cell r="C1198">
            <v>8533</v>
          </cell>
          <cell r="D1198">
            <v>960.36</v>
          </cell>
          <cell r="E1198">
            <v>24</v>
          </cell>
          <cell r="F1198">
            <v>45909</v>
          </cell>
          <cell r="H1198">
            <v>4</v>
          </cell>
          <cell r="I1198">
            <v>0</v>
          </cell>
          <cell r="J1198">
            <v>0</v>
          </cell>
          <cell r="K1198">
            <v>0</v>
          </cell>
          <cell r="L1198">
            <v>127090</v>
          </cell>
          <cell r="M1198">
            <v>0</v>
          </cell>
          <cell r="N1198">
            <v>127090</v>
          </cell>
          <cell r="O1198" t="str">
            <v>Прибыль от продажи или диспозиции банковских помещений, мебе</v>
          </cell>
        </row>
        <row r="1199">
          <cell r="A1199">
            <v>9</v>
          </cell>
          <cell r="B1199">
            <v>214</v>
          </cell>
          <cell r="C1199">
            <v>8659</v>
          </cell>
          <cell r="D1199">
            <v>960.36</v>
          </cell>
          <cell r="E1199">
            <v>24</v>
          </cell>
          <cell r="F1199">
            <v>45909</v>
          </cell>
          <cell r="H1199">
            <v>4</v>
          </cell>
          <cell r="I1199">
            <v>0</v>
          </cell>
          <cell r="J1199">
            <v>0</v>
          </cell>
          <cell r="K1199">
            <v>0</v>
          </cell>
          <cell r="L1199">
            <v>15849.7</v>
          </cell>
          <cell r="M1199">
            <v>0</v>
          </cell>
          <cell r="N1199">
            <v>15849.7</v>
          </cell>
          <cell r="O1199" t="str">
            <v>Прибыль от продажи или диспозиции банковских помещений, мебе</v>
          </cell>
        </row>
        <row r="1200">
          <cell r="A1200">
            <v>9</v>
          </cell>
          <cell r="B1200">
            <v>214</v>
          </cell>
          <cell r="C1200">
            <v>3563</v>
          </cell>
          <cell r="D1200">
            <v>960.37</v>
          </cell>
          <cell r="E1200">
            <v>24</v>
          </cell>
          <cell r="F1200">
            <v>45994</v>
          </cell>
          <cell r="H1200">
            <v>4</v>
          </cell>
          <cell r="I1200">
            <v>0</v>
          </cell>
          <cell r="J1200">
            <v>0</v>
          </cell>
          <cell r="K1200">
            <v>0</v>
          </cell>
          <cell r="L1200">
            <v>60098.84</v>
          </cell>
          <cell r="M1200">
            <v>0</v>
          </cell>
          <cell r="N1200">
            <v>60098.84</v>
          </cell>
          <cell r="O1200" t="str">
            <v>Прочие беспроцентные доходы</v>
          </cell>
        </row>
        <row r="1201">
          <cell r="A1201">
            <v>9</v>
          </cell>
          <cell r="B1201">
            <v>214</v>
          </cell>
          <cell r="C1201">
            <v>5996</v>
          </cell>
          <cell r="D1201">
            <v>960.37</v>
          </cell>
          <cell r="E1201">
            <v>24</v>
          </cell>
          <cell r="F1201">
            <v>45994</v>
          </cell>
          <cell r="H1201">
            <v>4</v>
          </cell>
          <cell r="I1201">
            <v>0</v>
          </cell>
          <cell r="J1201">
            <v>0</v>
          </cell>
          <cell r="K1201">
            <v>0</v>
          </cell>
          <cell r="L1201">
            <v>153499.32</v>
          </cell>
          <cell r="M1201">
            <v>0</v>
          </cell>
          <cell r="N1201">
            <v>153499.32</v>
          </cell>
          <cell r="O1201" t="str">
            <v>Прочие беспроцентные доходы</v>
          </cell>
        </row>
        <row r="1202">
          <cell r="A1202">
            <v>9</v>
          </cell>
          <cell r="B1202">
            <v>214</v>
          </cell>
          <cell r="C1202">
            <v>7783</v>
          </cell>
          <cell r="D1202">
            <v>960.37</v>
          </cell>
          <cell r="E1202">
            <v>24</v>
          </cell>
          <cell r="F1202">
            <v>45994</v>
          </cell>
          <cell r="H1202">
            <v>4</v>
          </cell>
          <cell r="I1202">
            <v>0</v>
          </cell>
          <cell r="J1202">
            <v>0</v>
          </cell>
          <cell r="K1202">
            <v>0</v>
          </cell>
          <cell r="L1202">
            <v>41419.57</v>
          </cell>
          <cell r="M1202">
            <v>0</v>
          </cell>
          <cell r="N1202">
            <v>41419.57</v>
          </cell>
          <cell r="O1202" t="str">
            <v>Прочие беспроцентные доходы</v>
          </cell>
        </row>
        <row r="1203">
          <cell r="A1203">
            <v>9</v>
          </cell>
          <cell r="B1203">
            <v>214</v>
          </cell>
          <cell r="C1203">
            <v>7845</v>
          </cell>
          <cell r="D1203">
            <v>960.37</v>
          </cell>
          <cell r="E1203">
            <v>24</v>
          </cell>
          <cell r="F1203">
            <v>45994</v>
          </cell>
          <cell r="H1203">
            <v>4</v>
          </cell>
          <cell r="I1203">
            <v>0</v>
          </cell>
          <cell r="J1203">
            <v>0</v>
          </cell>
          <cell r="K1203">
            <v>0</v>
          </cell>
          <cell r="L1203">
            <v>15321.3</v>
          </cell>
          <cell r="M1203">
            <v>0</v>
          </cell>
          <cell r="N1203">
            <v>15321.3</v>
          </cell>
          <cell r="O1203" t="str">
            <v>Прочие беспроцентные доходы</v>
          </cell>
        </row>
        <row r="1204">
          <cell r="A1204">
            <v>9</v>
          </cell>
          <cell r="B1204">
            <v>214</v>
          </cell>
          <cell r="C1204">
            <v>7948</v>
          </cell>
          <cell r="D1204">
            <v>960.37</v>
          </cell>
          <cell r="E1204">
            <v>24</v>
          </cell>
          <cell r="F1204">
            <v>45994</v>
          </cell>
          <cell r="H1204">
            <v>4</v>
          </cell>
          <cell r="I1204">
            <v>0</v>
          </cell>
          <cell r="J1204">
            <v>0</v>
          </cell>
          <cell r="K1204">
            <v>0</v>
          </cell>
          <cell r="L1204">
            <v>34284.75</v>
          </cell>
          <cell r="M1204">
            <v>0</v>
          </cell>
          <cell r="N1204">
            <v>34284.75</v>
          </cell>
          <cell r="O1204" t="str">
            <v>Прочие беспроцентные доходы</v>
          </cell>
        </row>
        <row r="1205">
          <cell r="A1205">
            <v>9</v>
          </cell>
          <cell r="B1205">
            <v>214</v>
          </cell>
          <cell r="C1205">
            <v>8104</v>
          </cell>
          <cell r="D1205">
            <v>960.37</v>
          </cell>
          <cell r="E1205">
            <v>24</v>
          </cell>
          <cell r="F1205">
            <v>45994</v>
          </cell>
          <cell r="H1205">
            <v>4</v>
          </cell>
          <cell r="I1205">
            <v>0</v>
          </cell>
          <cell r="J1205">
            <v>0</v>
          </cell>
          <cell r="K1205">
            <v>0</v>
          </cell>
          <cell r="L1205">
            <v>1582</v>
          </cell>
          <cell r="M1205">
            <v>0</v>
          </cell>
          <cell r="N1205">
            <v>1582</v>
          </cell>
          <cell r="O1205" t="str">
            <v>Прочие беспроцентные доходы</v>
          </cell>
        </row>
        <row r="1206">
          <cell r="A1206">
            <v>9</v>
          </cell>
          <cell r="B1206">
            <v>214</v>
          </cell>
          <cell r="C1206">
            <v>8137</v>
          </cell>
          <cell r="D1206">
            <v>960.37</v>
          </cell>
          <cell r="E1206">
            <v>24</v>
          </cell>
          <cell r="F1206">
            <v>45994</v>
          </cell>
          <cell r="H1206">
            <v>4</v>
          </cell>
          <cell r="I1206">
            <v>0</v>
          </cell>
          <cell r="J1206">
            <v>0</v>
          </cell>
          <cell r="K1206">
            <v>0</v>
          </cell>
          <cell r="L1206">
            <v>4242</v>
          </cell>
          <cell r="M1206">
            <v>0</v>
          </cell>
          <cell r="N1206">
            <v>4242</v>
          </cell>
          <cell r="O1206" t="str">
            <v>Прочие беспроцентные доходы</v>
          </cell>
        </row>
        <row r="1207">
          <cell r="A1207">
            <v>9</v>
          </cell>
          <cell r="B1207">
            <v>214</v>
          </cell>
          <cell r="C1207">
            <v>8298</v>
          </cell>
          <cell r="D1207">
            <v>960.37</v>
          </cell>
          <cell r="E1207">
            <v>24</v>
          </cell>
          <cell r="F1207">
            <v>45994</v>
          </cell>
          <cell r="H1207">
            <v>4</v>
          </cell>
          <cell r="I1207">
            <v>0</v>
          </cell>
          <cell r="J1207">
            <v>0</v>
          </cell>
          <cell r="K1207">
            <v>0</v>
          </cell>
          <cell r="L1207">
            <v>1300</v>
          </cell>
          <cell r="M1207">
            <v>0</v>
          </cell>
          <cell r="N1207">
            <v>1300</v>
          </cell>
          <cell r="O1207" t="str">
            <v>Прочие беспроцентные доходы</v>
          </cell>
        </row>
        <row r="1208">
          <cell r="A1208">
            <v>9</v>
          </cell>
          <cell r="B1208">
            <v>214</v>
          </cell>
          <cell r="C1208">
            <v>8659</v>
          </cell>
          <cell r="D1208">
            <v>960.37</v>
          </cell>
          <cell r="E1208">
            <v>24</v>
          </cell>
          <cell r="F1208">
            <v>45994</v>
          </cell>
          <cell r="H1208">
            <v>4</v>
          </cell>
          <cell r="I1208">
            <v>0</v>
          </cell>
          <cell r="J1208">
            <v>0</v>
          </cell>
          <cell r="K1208">
            <v>0</v>
          </cell>
          <cell r="L1208">
            <v>1800</v>
          </cell>
          <cell r="M1208">
            <v>0</v>
          </cell>
          <cell r="N1208">
            <v>1800</v>
          </cell>
          <cell r="O1208" t="str">
            <v>Прочие беспроцентные доходы</v>
          </cell>
        </row>
        <row r="1209">
          <cell r="A1209">
            <v>9</v>
          </cell>
          <cell r="B1209">
            <v>214</v>
          </cell>
          <cell r="C1209">
            <v>7783</v>
          </cell>
          <cell r="D1209">
            <v>960.38</v>
          </cell>
          <cell r="E1209">
            <v>24</v>
          </cell>
          <cell r="F1209">
            <v>45249.02</v>
          </cell>
          <cell r="H1209">
            <v>4</v>
          </cell>
          <cell r="I1209">
            <v>0</v>
          </cell>
          <cell r="J1209">
            <v>0</v>
          </cell>
          <cell r="K1209">
            <v>0</v>
          </cell>
          <cell r="L1209">
            <v>36118.18</v>
          </cell>
          <cell r="M1209">
            <v>0</v>
          </cell>
          <cell r="N1209">
            <v>36118.18</v>
          </cell>
          <cell r="O1209" t="str">
            <v>Комисс-е платежи по р/кассовому обслуживанию юр. лиц и общ-х</v>
          </cell>
        </row>
        <row r="1210">
          <cell r="A1210">
            <v>9</v>
          </cell>
          <cell r="B1210">
            <v>214</v>
          </cell>
          <cell r="C1210">
            <v>7948</v>
          </cell>
          <cell r="D1210">
            <v>960.38</v>
          </cell>
          <cell r="E1210">
            <v>24</v>
          </cell>
          <cell r="F1210">
            <v>45249.02</v>
          </cell>
          <cell r="H1210">
            <v>4</v>
          </cell>
          <cell r="I1210">
            <v>0</v>
          </cell>
          <cell r="J1210">
            <v>0</v>
          </cell>
          <cell r="K1210">
            <v>0</v>
          </cell>
          <cell r="L1210">
            <v>222528.64000000001</v>
          </cell>
          <cell r="M1210">
            <v>0</v>
          </cell>
          <cell r="N1210">
            <v>222528.64000000001</v>
          </cell>
          <cell r="O1210" t="str">
            <v>Комисс-е платежи по р/кассовому обслуживанию юр. лиц и общ-х</v>
          </cell>
        </row>
        <row r="1211">
          <cell r="A1211">
            <v>9</v>
          </cell>
          <cell r="B1211">
            <v>214</v>
          </cell>
          <cell r="C1211">
            <v>8298</v>
          </cell>
          <cell r="D1211">
            <v>960.38</v>
          </cell>
          <cell r="E1211">
            <v>24</v>
          </cell>
          <cell r="F1211">
            <v>45249.02</v>
          </cell>
          <cell r="H1211">
            <v>4</v>
          </cell>
          <cell r="I1211">
            <v>0</v>
          </cell>
          <cell r="J1211">
            <v>0</v>
          </cell>
          <cell r="K1211">
            <v>0</v>
          </cell>
          <cell r="L1211">
            <v>88424.05</v>
          </cell>
          <cell r="M1211">
            <v>0</v>
          </cell>
          <cell r="N1211">
            <v>88424.05</v>
          </cell>
          <cell r="O1211" t="str">
            <v>Комисс-е платежи по р/кассовому обслуживанию юр. лиц и общ-х</v>
          </cell>
        </row>
        <row r="1212">
          <cell r="A1212">
            <v>9</v>
          </cell>
          <cell r="B1212">
            <v>214</v>
          </cell>
          <cell r="C1212">
            <v>8533</v>
          </cell>
          <cell r="D1212">
            <v>960.38</v>
          </cell>
          <cell r="E1212">
            <v>24</v>
          </cell>
          <cell r="F1212">
            <v>45249.02</v>
          </cell>
          <cell r="H1212">
            <v>4</v>
          </cell>
          <cell r="I1212">
            <v>0</v>
          </cell>
          <cell r="J1212">
            <v>0</v>
          </cell>
          <cell r="K1212">
            <v>0</v>
          </cell>
          <cell r="L1212">
            <v>73567</v>
          </cell>
          <cell r="M1212">
            <v>0</v>
          </cell>
          <cell r="N1212">
            <v>73567</v>
          </cell>
          <cell r="O1212" t="str">
            <v>Комисс-е платежи по р/кассовому обслуживанию юр. лиц и общ-х</v>
          </cell>
        </row>
        <row r="1213">
          <cell r="A1213">
            <v>9</v>
          </cell>
          <cell r="B1213">
            <v>214</v>
          </cell>
          <cell r="C1213">
            <v>8659</v>
          </cell>
          <cell r="D1213">
            <v>960.38</v>
          </cell>
          <cell r="E1213">
            <v>24</v>
          </cell>
          <cell r="F1213">
            <v>45249.02</v>
          </cell>
          <cell r="H1213">
            <v>4</v>
          </cell>
          <cell r="I1213">
            <v>0</v>
          </cell>
          <cell r="J1213">
            <v>0</v>
          </cell>
          <cell r="K1213">
            <v>0</v>
          </cell>
          <cell r="L1213">
            <v>12880</v>
          </cell>
          <cell r="M1213">
            <v>0</v>
          </cell>
          <cell r="N1213">
            <v>12880</v>
          </cell>
          <cell r="O1213" t="str">
            <v>Комисс-е платежи по р/кассовому обслуживанию юр. лиц и общ-х</v>
          </cell>
        </row>
        <row r="1214">
          <cell r="A1214">
            <v>9</v>
          </cell>
          <cell r="B1214">
            <v>214</v>
          </cell>
          <cell r="C1214">
            <v>3563</v>
          </cell>
          <cell r="D1214">
            <v>960.39</v>
          </cell>
          <cell r="E1214">
            <v>24</v>
          </cell>
          <cell r="F1214">
            <v>45294.02</v>
          </cell>
          <cell r="H1214">
            <v>4</v>
          </cell>
          <cell r="I1214">
            <v>0</v>
          </cell>
          <cell r="J1214">
            <v>0</v>
          </cell>
          <cell r="K1214">
            <v>0</v>
          </cell>
          <cell r="L1214">
            <v>533026</v>
          </cell>
          <cell r="M1214">
            <v>0</v>
          </cell>
          <cell r="N1214">
            <v>533026</v>
          </cell>
          <cell r="O1214" t="str">
            <v>Комисс.доходы от хозорг. за выдачу з/пл,пенсий,с/х прод. и д</v>
          </cell>
        </row>
        <row r="1215">
          <cell r="A1215">
            <v>9</v>
          </cell>
          <cell r="B1215">
            <v>214</v>
          </cell>
          <cell r="C1215">
            <v>5996</v>
          </cell>
          <cell r="D1215">
            <v>960.39</v>
          </cell>
          <cell r="E1215">
            <v>24</v>
          </cell>
          <cell r="F1215">
            <v>45294.02</v>
          </cell>
          <cell r="H1215">
            <v>4</v>
          </cell>
          <cell r="I1215">
            <v>0</v>
          </cell>
          <cell r="J1215">
            <v>0</v>
          </cell>
          <cell r="K1215">
            <v>0</v>
          </cell>
          <cell r="L1215">
            <v>631088</v>
          </cell>
          <cell r="M1215">
            <v>0</v>
          </cell>
          <cell r="N1215">
            <v>631088</v>
          </cell>
          <cell r="O1215" t="str">
            <v>Комисс.доходы от хозорг. за выдачу з/пл,пенсий,с/х прод. и д</v>
          </cell>
        </row>
        <row r="1216">
          <cell r="A1216">
            <v>9</v>
          </cell>
          <cell r="B1216">
            <v>214</v>
          </cell>
          <cell r="C1216">
            <v>7783</v>
          </cell>
          <cell r="D1216">
            <v>960.39</v>
          </cell>
          <cell r="E1216">
            <v>24</v>
          </cell>
          <cell r="F1216">
            <v>45294.02</v>
          </cell>
          <cell r="H1216">
            <v>4</v>
          </cell>
          <cell r="I1216">
            <v>0</v>
          </cell>
          <cell r="J1216">
            <v>0</v>
          </cell>
          <cell r="K1216">
            <v>0</v>
          </cell>
          <cell r="L1216">
            <v>287809</v>
          </cell>
          <cell r="M1216">
            <v>0</v>
          </cell>
          <cell r="N1216">
            <v>287809</v>
          </cell>
          <cell r="O1216" t="str">
            <v>Комисс.доходы от хозорг. за выдачу з/пл,пенсий,с/х прод. и д</v>
          </cell>
        </row>
        <row r="1217">
          <cell r="A1217">
            <v>9</v>
          </cell>
          <cell r="B1217">
            <v>214</v>
          </cell>
          <cell r="C1217">
            <v>7845</v>
          </cell>
          <cell r="D1217">
            <v>960.39</v>
          </cell>
          <cell r="E1217">
            <v>24</v>
          </cell>
          <cell r="F1217">
            <v>45294.02</v>
          </cell>
          <cell r="H1217">
            <v>4</v>
          </cell>
          <cell r="I1217">
            <v>0</v>
          </cell>
          <cell r="J1217">
            <v>0</v>
          </cell>
          <cell r="K1217">
            <v>0</v>
          </cell>
          <cell r="L1217">
            <v>62169</v>
          </cell>
          <cell r="M1217">
            <v>0</v>
          </cell>
          <cell r="N1217">
            <v>62169</v>
          </cell>
          <cell r="O1217" t="str">
            <v>Комисс.доходы от хозорг. за выдачу з/пл,пенсий,с/х прод. и д</v>
          </cell>
        </row>
        <row r="1218">
          <cell r="A1218">
            <v>9</v>
          </cell>
          <cell r="B1218">
            <v>214</v>
          </cell>
          <cell r="C1218">
            <v>7948</v>
          </cell>
          <cell r="D1218">
            <v>960.39</v>
          </cell>
          <cell r="E1218">
            <v>24</v>
          </cell>
          <cell r="F1218">
            <v>45294.02</v>
          </cell>
          <cell r="H1218">
            <v>4</v>
          </cell>
          <cell r="I1218">
            <v>0</v>
          </cell>
          <cell r="J1218">
            <v>0</v>
          </cell>
          <cell r="K1218">
            <v>0</v>
          </cell>
          <cell r="L1218">
            <v>97722.83</v>
          </cell>
          <cell r="M1218">
            <v>0</v>
          </cell>
          <cell r="N1218">
            <v>97722.83</v>
          </cell>
          <cell r="O1218" t="str">
            <v>Комисс.доходы от хозорг. за выдачу з/пл,пенсий,с/х прод. и д</v>
          </cell>
        </row>
        <row r="1219">
          <cell r="A1219">
            <v>9</v>
          </cell>
          <cell r="B1219">
            <v>214</v>
          </cell>
          <cell r="C1219">
            <v>8002</v>
          </cell>
          <cell r="D1219">
            <v>960.39</v>
          </cell>
          <cell r="E1219">
            <v>24</v>
          </cell>
          <cell r="F1219">
            <v>45294.02</v>
          </cell>
          <cell r="H1219">
            <v>4</v>
          </cell>
          <cell r="I1219">
            <v>0</v>
          </cell>
          <cell r="J1219">
            <v>0</v>
          </cell>
          <cell r="K1219">
            <v>0</v>
          </cell>
          <cell r="L1219">
            <v>91445</v>
          </cell>
          <cell r="M1219">
            <v>0</v>
          </cell>
          <cell r="N1219">
            <v>91445</v>
          </cell>
          <cell r="O1219" t="str">
            <v>Комисс.доходы от хозорг. за выдачу з/пл,пенсий,с/х прод. и д</v>
          </cell>
        </row>
        <row r="1220">
          <cell r="A1220">
            <v>9</v>
          </cell>
          <cell r="B1220">
            <v>214</v>
          </cell>
          <cell r="C1220">
            <v>8104</v>
          </cell>
          <cell r="D1220">
            <v>960.39</v>
          </cell>
          <cell r="E1220">
            <v>24</v>
          </cell>
          <cell r="F1220">
            <v>45294.02</v>
          </cell>
          <cell r="H1220">
            <v>4</v>
          </cell>
          <cell r="I1220">
            <v>0</v>
          </cell>
          <cell r="J1220">
            <v>0</v>
          </cell>
          <cell r="K1220">
            <v>0</v>
          </cell>
          <cell r="L1220">
            <v>63093</v>
          </cell>
          <cell r="M1220">
            <v>0</v>
          </cell>
          <cell r="N1220">
            <v>63093</v>
          </cell>
          <cell r="O1220" t="str">
            <v>Комисс.доходы от хозорг. за выдачу з/пл,пенсий,с/х прод. и д</v>
          </cell>
        </row>
        <row r="1221">
          <cell r="A1221">
            <v>9</v>
          </cell>
          <cell r="B1221">
            <v>214</v>
          </cell>
          <cell r="C1221">
            <v>8137</v>
          </cell>
          <cell r="D1221">
            <v>960.39</v>
          </cell>
          <cell r="E1221">
            <v>24</v>
          </cell>
          <cell r="F1221">
            <v>45294.02</v>
          </cell>
          <cell r="H1221">
            <v>4</v>
          </cell>
          <cell r="I1221">
            <v>0</v>
          </cell>
          <cell r="J1221">
            <v>0</v>
          </cell>
          <cell r="K1221">
            <v>0</v>
          </cell>
          <cell r="L1221">
            <v>424907.5</v>
          </cell>
          <cell r="M1221">
            <v>0</v>
          </cell>
          <cell r="N1221">
            <v>424907.5</v>
          </cell>
          <cell r="O1221" t="str">
            <v>Комисс.доходы от хозорг. за выдачу з/пл,пенсий,с/х прод. и д</v>
          </cell>
        </row>
        <row r="1222">
          <cell r="A1222">
            <v>9</v>
          </cell>
          <cell r="B1222">
            <v>214</v>
          </cell>
          <cell r="C1222">
            <v>8298</v>
          </cell>
          <cell r="D1222">
            <v>960.39</v>
          </cell>
          <cell r="E1222">
            <v>24</v>
          </cell>
          <cell r="F1222">
            <v>45294.02</v>
          </cell>
          <cell r="H1222">
            <v>4</v>
          </cell>
          <cell r="I1222">
            <v>0</v>
          </cell>
          <cell r="J1222">
            <v>0</v>
          </cell>
          <cell r="K1222">
            <v>0</v>
          </cell>
          <cell r="L1222">
            <v>54187</v>
          </cell>
          <cell r="M1222">
            <v>0</v>
          </cell>
          <cell r="N1222">
            <v>54187</v>
          </cell>
          <cell r="O1222" t="str">
            <v>Комисс.доходы от хозорг. за выдачу з/пл,пенсий,с/х прод. и д</v>
          </cell>
        </row>
        <row r="1223">
          <cell r="A1223">
            <v>9</v>
          </cell>
          <cell r="B1223">
            <v>214</v>
          </cell>
          <cell r="C1223">
            <v>8533</v>
          </cell>
          <cell r="D1223">
            <v>960.39</v>
          </cell>
          <cell r="E1223">
            <v>24</v>
          </cell>
          <cell r="F1223">
            <v>45294.02</v>
          </cell>
          <cell r="H1223">
            <v>4</v>
          </cell>
          <cell r="I1223">
            <v>0</v>
          </cell>
          <cell r="J1223">
            <v>0</v>
          </cell>
          <cell r="K1223">
            <v>0</v>
          </cell>
          <cell r="L1223">
            <v>31422</v>
          </cell>
          <cell r="M1223">
            <v>0</v>
          </cell>
          <cell r="N1223">
            <v>31422</v>
          </cell>
          <cell r="O1223" t="str">
            <v>Комисс.доходы от хозорг. за выдачу з/пл,пенсий,с/х прод. и д</v>
          </cell>
        </row>
        <row r="1224">
          <cell r="A1224">
            <v>9</v>
          </cell>
          <cell r="B1224">
            <v>214</v>
          </cell>
          <cell r="C1224">
            <v>8659</v>
          </cell>
          <cell r="D1224">
            <v>960.39</v>
          </cell>
          <cell r="E1224">
            <v>24</v>
          </cell>
          <cell r="F1224">
            <v>45294.02</v>
          </cell>
          <cell r="H1224">
            <v>4</v>
          </cell>
          <cell r="I1224">
            <v>0</v>
          </cell>
          <cell r="J1224">
            <v>0</v>
          </cell>
          <cell r="K1224">
            <v>0</v>
          </cell>
          <cell r="L1224">
            <v>84337</v>
          </cell>
          <cell r="M1224">
            <v>0</v>
          </cell>
          <cell r="N1224">
            <v>84337</v>
          </cell>
          <cell r="O1224" t="str">
            <v>Комисс.доходы от хозорг. за выдачу з/пл,пенсий,с/х прод. и д</v>
          </cell>
        </row>
        <row r="1225">
          <cell r="A1225">
            <v>9</v>
          </cell>
          <cell r="B1225">
            <v>214</v>
          </cell>
          <cell r="C1225">
            <v>3563</v>
          </cell>
          <cell r="D1225">
            <v>960.4</v>
          </cell>
          <cell r="E1225">
            <v>24</v>
          </cell>
          <cell r="F1225">
            <v>45294.03</v>
          </cell>
          <cell r="H1225">
            <v>4</v>
          </cell>
          <cell r="I1225">
            <v>0</v>
          </cell>
          <cell r="J1225">
            <v>0</v>
          </cell>
          <cell r="K1225">
            <v>0</v>
          </cell>
          <cell r="L1225">
            <v>940536.05</v>
          </cell>
          <cell r="M1225">
            <v>0</v>
          </cell>
          <cell r="N1225">
            <v>940536.05</v>
          </cell>
          <cell r="O1225" t="str">
            <v>Комиссионный доход по оказанию услуг населению</v>
          </cell>
        </row>
        <row r="1226">
          <cell r="A1226">
            <v>9</v>
          </cell>
          <cell r="B1226">
            <v>214</v>
          </cell>
          <cell r="C1226">
            <v>5996</v>
          </cell>
          <cell r="D1226">
            <v>960.4</v>
          </cell>
          <cell r="E1226">
            <v>24</v>
          </cell>
          <cell r="F1226">
            <v>45294.03</v>
          </cell>
          <cell r="H1226">
            <v>4</v>
          </cell>
          <cell r="I1226">
            <v>0</v>
          </cell>
          <cell r="J1226">
            <v>0</v>
          </cell>
          <cell r="K1226">
            <v>0</v>
          </cell>
          <cell r="L1226">
            <v>1393630.79</v>
          </cell>
          <cell r="M1226">
            <v>0</v>
          </cell>
          <cell r="N1226">
            <v>1393630.79</v>
          </cell>
          <cell r="O1226" t="str">
            <v>Комиссионный доход по оказанию услуг населению</v>
          </cell>
        </row>
        <row r="1227">
          <cell r="A1227">
            <v>9</v>
          </cell>
          <cell r="B1227">
            <v>214</v>
          </cell>
          <cell r="C1227">
            <v>7783</v>
          </cell>
          <cell r="D1227">
            <v>960.4</v>
          </cell>
          <cell r="E1227">
            <v>24</v>
          </cell>
          <cell r="F1227">
            <v>45294.03</v>
          </cell>
          <cell r="H1227">
            <v>4</v>
          </cell>
          <cell r="I1227">
            <v>0</v>
          </cell>
          <cell r="J1227">
            <v>0</v>
          </cell>
          <cell r="K1227">
            <v>0</v>
          </cell>
          <cell r="L1227">
            <v>805485</v>
          </cell>
          <cell r="M1227">
            <v>0</v>
          </cell>
          <cell r="N1227">
            <v>805485</v>
          </cell>
          <cell r="O1227" t="str">
            <v>Комиссионный доход по оказанию услуг населению</v>
          </cell>
        </row>
        <row r="1228">
          <cell r="A1228">
            <v>9</v>
          </cell>
          <cell r="B1228">
            <v>214</v>
          </cell>
          <cell r="C1228">
            <v>7845</v>
          </cell>
          <cell r="D1228">
            <v>960.4</v>
          </cell>
          <cell r="E1228">
            <v>24</v>
          </cell>
          <cell r="F1228">
            <v>45294.03</v>
          </cell>
          <cell r="H1228">
            <v>4</v>
          </cell>
          <cell r="I1228">
            <v>0</v>
          </cell>
          <cell r="J1228">
            <v>0</v>
          </cell>
          <cell r="K1228">
            <v>0</v>
          </cell>
          <cell r="L1228">
            <v>715537.96</v>
          </cell>
          <cell r="M1228">
            <v>0</v>
          </cell>
          <cell r="N1228">
            <v>715537.96</v>
          </cell>
          <cell r="O1228" t="str">
            <v>Комиссионный доход по оказанию услуг населению</v>
          </cell>
        </row>
        <row r="1229">
          <cell r="A1229">
            <v>9</v>
          </cell>
          <cell r="B1229">
            <v>214</v>
          </cell>
          <cell r="C1229">
            <v>7948</v>
          </cell>
          <cell r="D1229">
            <v>960.4</v>
          </cell>
          <cell r="E1229">
            <v>24</v>
          </cell>
          <cell r="F1229">
            <v>45294.03</v>
          </cell>
          <cell r="H1229">
            <v>4</v>
          </cell>
          <cell r="I1229">
            <v>0</v>
          </cell>
          <cell r="J1229">
            <v>0</v>
          </cell>
          <cell r="K1229">
            <v>0</v>
          </cell>
          <cell r="L1229">
            <v>587516.46</v>
          </cell>
          <cell r="M1229">
            <v>0</v>
          </cell>
          <cell r="N1229">
            <v>587516.46</v>
          </cell>
          <cell r="O1229" t="str">
            <v>Комиссионный доход по оказанию услуг населению</v>
          </cell>
        </row>
        <row r="1230">
          <cell r="A1230">
            <v>9</v>
          </cell>
          <cell r="B1230">
            <v>214</v>
          </cell>
          <cell r="C1230">
            <v>8002</v>
          </cell>
          <cell r="D1230">
            <v>960.4</v>
          </cell>
          <cell r="E1230">
            <v>24</v>
          </cell>
          <cell r="F1230">
            <v>45294.03</v>
          </cell>
          <cell r="H1230">
            <v>4</v>
          </cell>
          <cell r="I1230">
            <v>0</v>
          </cell>
          <cell r="J1230">
            <v>0</v>
          </cell>
          <cell r="K1230">
            <v>0</v>
          </cell>
          <cell r="L1230">
            <v>693939.02</v>
          </cell>
          <cell r="M1230">
            <v>0</v>
          </cell>
          <cell r="N1230">
            <v>693939.02</v>
          </cell>
          <cell r="O1230" t="str">
            <v>Комиссионный доход по оказанию услуг населению</v>
          </cell>
        </row>
        <row r="1231">
          <cell r="A1231">
            <v>9</v>
          </cell>
          <cell r="B1231">
            <v>214</v>
          </cell>
          <cell r="C1231">
            <v>8104</v>
          </cell>
          <cell r="D1231">
            <v>960.4</v>
          </cell>
          <cell r="E1231">
            <v>24</v>
          </cell>
          <cell r="F1231">
            <v>45294.03</v>
          </cell>
          <cell r="H1231">
            <v>4</v>
          </cell>
          <cell r="I1231">
            <v>0</v>
          </cell>
          <cell r="J1231">
            <v>0</v>
          </cell>
          <cell r="K1231">
            <v>0</v>
          </cell>
          <cell r="L1231">
            <v>491701.97</v>
          </cell>
          <cell r="M1231">
            <v>0</v>
          </cell>
          <cell r="N1231">
            <v>491701.97</v>
          </cell>
          <cell r="O1231" t="str">
            <v>Комиссионный доход по оказанию услуг населению</v>
          </cell>
        </row>
        <row r="1232">
          <cell r="A1232">
            <v>9</v>
          </cell>
          <cell r="B1232">
            <v>214</v>
          </cell>
          <cell r="C1232">
            <v>8137</v>
          </cell>
          <cell r="D1232">
            <v>960.4</v>
          </cell>
          <cell r="E1232">
            <v>24</v>
          </cell>
          <cell r="F1232">
            <v>45294.03</v>
          </cell>
          <cell r="H1232">
            <v>4</v>
          </cell>
          <cell r="I1232">
            <v>0</v>
          </cell>
          <cell r="J1232">
            <v>0</v>
          </cell>
          <cell r="K1232">
            <v>0</v>
          </cell>
          <cell r="L1232">
            <v>451912.9</v>
          </cell>
          <cell r="M1232">
            <v>0</v>
          </cell>
          <cell r="N1232">
            <v>451912.9</v>
          </cell>
          <cell r="O1232" t="str">
            <v>Комиссионный доход по оказанию услуг населению</v>
          </cell>
        </row>
        <row r="1233">
          <cell r="A1233">
            <v>9</v>
          </cell>
          <cell r="B1233">
            <v>214</v>
          </cell>
          <cell r="C1233">
            <v>8298</v>
          </cell>
          <cell r="D1233">
            <v>960.4</v>
          </cell>
          <cell r="E1233">
            <v>24</v>
          </cell>
          <cell r="F1233">
            <v>45294.03</v>
          </cell>
          <cell r="H1233">
            <v>4</v>
          </cell>
          <cell r="I1233">
            <v>0</v>
          </cell>
          <cell r="J1233">
            <v>0</v>
          </cell>
          <cell r="K1233">
            <v>0</v>
          </cell>
          <cell r="L1233">
            <v>502779.26</v>
          </cell>
          <cell r="M1233">
            <v>0</v>
          </cell>
          <cell r="N1233">
            <v>502779.26</v>
          </cell>
          <cell r="O1233" t="str">
            <v>Комиссионный доход по оказанию услуг населению</v>
          </cell>
        </row>
        <row r="1234">
          <cell r="A1234">
            <v>9</v>
          </cell>
          <cell r="B1234">
            <v>214</v>
          </cell>
          <cell r="C1234">
            <v>8533</v>
          </cell>
          <cell r="D1234">
            <v>960.4</v>
          </cell>
          <cell r="E1234">
            <v>24</v>
          </cell>
          <cell r="F1234">
            <v>45294.03</v>
          </cell>
          <cell r="H1234">
            <v>4</v>
          </cell>
          <cell r="I1234">
            <v>0</v>
          </cell>
          <cell r="J1234">
            <v>0</v>
          </cell>
          <cell r="K1234">
            <v>0</v>
          </cell>
          <cell r="L1234">
            <v>128531</v>
          </cell>
          <cell r="M1234">
            <v>0</v>
          </cell>
          <cell r="N1234">
            <v>128531</v>
          </cell>
          <cell r="O1234" t="str">
            <v>Комиссионный доход по оказанию услуг населению</v>
          </cell>
        </row>
        <row r="1235">
          <cell r="A1235">
            <v>9</v>
          </cell>
          <cell r="B1235">
            <v>214</v>
          </cell>
          <cell r="C1235">
            <v>8659</v>
          </cell>
          <cell r="D1235">
            <v>960.4</v>
          </cell>
          <cell r="E1235">
            <v>24</v>
          </cell>
          <cell r="F1235">
            <v>45294.03</v>
          </cell>
          <cell r="H1235">
            <v>4</v>
          </cell>
          <cell r="I1235">
            <v>0</v>
          </cell>
          <cell r="J1235">
            <v>0</v>
          </cell>
          <cell r="K1235">
            <v>0</v>
          </cell>
          <cell r="L1235">
            <v>51065.27</v>
          </cell>
          <cell r="M1235">
            <v>0</v>
          </cell>
          <cell r="N1235">
            <v>51065.27</v>
          </cell>
          <cell r="O1235" t="str">
            <v>Комиссионный доход по оказанию услуг населению</v>
          </cell>
        </row>
        <row r="1236">
          <cell r="A1236">
            <v>9</v>
          </cell>
          <cell r="B1236">
            <v>214</v>
          </cell>
          <cell r="C1236">
            <v>214</v>
          </cell>
          <cell r="D1236">
            <v>960.41</v>
          </cell>
          <cell r="E1236">
            <v>24</v>
          </cell>
          <cell r="F1236">
            <v>45994.01</v>
          </cell>
          <cell r="H1236">
            <v>4</v>
          </cell>
          <cell r="I1236">
            <v>0</v>
          </cell>
          <cell r="J1236">
            <v>0</v>
          </cell>
          <cell r="K1236">
            <v>0</v>
          </cell>
          <cell r="L1236">
            <v>11438</v>
          </cell>
          <cell r="M1236">
            <v>0</v>
          </cell>
          <cell r="N1236">
            <v>11438</v>
          </cell>
          <cell r="O1236" t="str">
            <v>Доходы от полученных безвозмездно Осн. Ср-в</v>
          </cell>
        </row>
        <row r="1237">
          <cell r="A1237">
            <v>9</v>
          </cell>
          <cell r="B1237">
            <v>214</v>
          </cell>
          <cell r="C1237">
            <v>8659</v>
          </cell>
          <cell r="D1237">
            <v>960.41</v>
          </cell>
          <cell r="E1237">
            <v>24</v>
          </cell>
          <cell r="F1237">
            <v>45994.01</v>
          </cell>
          <cell r="H1237">
            <v>4</v>
          </cell>
          <cell r="I1237">
            <v>0</v>
          </cell>
          <cell r="J1237">
            <v>0</v>
          </cell>
          <cell r="K1237">
            <v>0</v>
          </cell>
          <cell r="L1237">
            <v>20704</v>
          </cell>
          <cell r="M1237">
            <v>0</v>
          </cell>
          <cell r="N1237">
            <v>20704</v>
          </cell>
          <cell r="O1237" t="str">
            <v>Доходы от полученных безвозмездно Осн. Ср-в</v>
          </cell>
        </row>
        <row r="1238">
          <cell r="A1238">
            <v>9</v>
          </cell>
          <cell r="B1238">
            <v>214</v>
          </cell>
          <cell r="C1238">
            <v>214</v>
          </cell>
          <cell r="D1238">
            <v>960.42</v>
          </cell>
          <cell r="E1238">
            <v>0</v>
          </cell>
          <cell r="F1238">
            <v>45994.02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16147.58</v>
          </cell>
          <cell r="M1238">
            <v>0</v>
          </cell>
          <cell r="N1238">
            <v>16147.58</v>
          </cell>
          <cell r="O1238" t="str">
            <v>Прочие беспроцентные доходы (к хозрасчету)</v>
          </cell>
        </row>
        <row r="1239">
          <cell r="A1239">
            <v>9</v>
          </cell>
          <cell r="B1239">
            <v>214</v>
          </cell>
          <cell r="C1239">
            <v>3563</v>
          </cell>
          <cell r="D1239">
            <v>970.01</v>
          </cell>
          <cell r="E1239">
            <v>24</v>
          </cell>
          <cell r="F1239">
            <v>50106</v>
          </cell>
          <cell r="H1239">
            <v>5</v>
          </cell>
          <cell r="I1239">
            <v>0</v>
          </cell>
          <cell r="J1239">
            <v>0</v>
          </cell>
          <cell r="K1239">
            <v>129617.7</v>
          </cell>
          <cell r="L1239">
            <v>0</v>
          </cell>
          <cell r="M1239">
            <v>129617.7</v>
          </cell>
          <cell r="N1239">
            <v>0</v>
          </cell>
          <cell r="O1239" t="str">
            <v>Процентные расходы по депозитам до востребования физических</v>
          </cell>
        </row>
        <row r="1240">
          <cell r="A1240">
            <v>9</v>
          </cell>
          <cell r="B1240">
            <v>214</v>
          </cell>
          <cell r="C1240">
            <v>5996</v>
          </cell>
          <cell r="D1240">
            <v>970.01</v>
          </cell>
          <cell r="E1240">
            <v>24</v>
          </cell>
          <cell r="F1240">
            <v>50106</v>
          </cell>
          <cell r="H1240">
            <v>5</v>
          </cell>
          <cell r="I1240">
            <v>0</v>
          </cell>
          <cell r="J1240">
            <v>0</v>
          </cell>
          <cell r="K1240">
            <v>465885.12</v>
          </cell>
          <cell r="L1240">
            <v>0</v>
          </cell>
          <cell r="M1240">
            <v>465885.12</v>
          </cell>
          <cell r="N1240">
            <v>0</v>
          </cell>
          <cell r="O1240" t="str">
            <v>Процентные расходы по депозитам до востребования физических</v>
          </cell>
        </row>
        <row r="1241">
          <cell r="A1241">
            <v>9</v>
          </cell>
          <cell r="B1241">
            <v>214</v>
          </cell>
          <cell r="C1241">
            <v>7783</v>
          </cell>
          <cell r="D1241">
            <v>970.01</v>
          </cell>
          <cell r="E1241">
            <v>24</v>
          </cell>
          <cell r="F1241">
            <v>50106</v>
          </cell>
          <cell r="H1241">
            <v>5</v>
          </cell>
          <cell r="I1241">
            <v>0</v>
          </cell>
          <cell r="J1241">
            <v>0</v>
          </cell>
          <cell r="K1241">
            <v>30034.11</v>
          </cell>
          <cell r="L1241">
            <v>0</v>
          </cell>
          <cell r="M1241">
            <v>30034.11</v>
          </cell>
          <cell r="N1241">
            <v>0</v>
          </cell>
          <cell r="O1241" t="str">
            <v>Процентные расходы по депозитам до востребования физических</v>
          </cell>
        </row>
        <row r="1242">
          <cell r="A1242">
            <v>9</v>
          </cell>
          <cell r="B1242">
            <v>214</v>
          </cell>
          <cell r="C1242">
            <v>7845</v>
          </cell>
          <cell r="D1242">
            <v>970.01</v>
          </cell>
          <cell r="E1242">
            <v>24</v>
          </cell>
          <cell r="F1242">
            <v>50106</v>
          </cell>
          <cell r="H1242">
            <v>5</v>
          </cell>
          <cell r="I1242">
            <v>0</v>
          </cell>
          <cell r="J1242">
            <v>0</v>
          </cell>
          <cell r="K1242">
            <v>33310.21</v>
          </cell>
          <cell r="L1242">
            <v>0</v>
          </cell>
          <cell r="M1242">
            <v>33310.21</v>
          </cell>
          <cell r="N1242">
            <v>0</v>
          </cell>
          <cell r="O1242" t="str">
            <v>Процентные расходы по депозитам до востребования физических</v>
          </cell>
        </row>
        <row r="1243">
          <cell r="A1243">
            <v>9</v>
          </cell>
          <cell r="B1243">
            <v>214</v>
          </cell>
          <cell r="C1243">
            <v>7948</v>
          </cell>
          <cell r="D1243">
            <v>970.01</v>
          </cell>
          <cell r="E1243">
            <v>24</v>
          </cell>
          <cell r="F1243">
            <v>50106</v>
          </cell>
          <cell r="H1243">
            <v>5</v>
          </cell>
          <cell r="I1243">
            <v>0</v>
          </cell>
          <cell r="J1243">
            <v>0</v>
          </cell>
          <cell r="K1243">
            <v>12251.12</v>
          </cell>
          <cell r="L1243">
            <v>0</v>
          </cell>
          <cell r="M1243">
            <v>12251.12</v>
          </cell>
          <cell r="N1243">
            <v>0</v>
          </cell>
          <cell r="O1243" t="str">
            <v>Процентные расходы по депозитам до востребования физических</v>
          </cell>
        </row>
        <row r="1244">
          <cell r="A1244">
            <v>9</v>
          </cell>
          <cell r="B1244">
            <v>214</v>
          </cell>
          <cell r="C1244">
            <v>8002</v>
          </cell>
          <cell r="D1244">
            <v>970.01</v>
          </cell>
          <cell r="E1244">
            <v>24</v>
          </cell>
          <cell r="F1244">
            <v>50106</v>
          </cell>
          <cell r="H1244">
            <v>5</v>
          </cell>
          <cell r="I1244">
            <v>0</v>
          </cell>
          <cell r="J1244">
            <v>0</v>
          </cell>
          <cell r="K1244">
            <v>53896.34</v>
          </cell>
          <cell r="L1244">
            <v>0</v>
          </cell>
          <cell r="M1244">
            <v>53896.34</v>
          </cell>
          <cell r="N1244">
            <v>0</v>
          </cell>
          <cell r="O1244" t="str">
            <v>Процентные расходы по депозитам до востребования физических</v>
          </cell>
        </row>
        <row r="1245">
          <cell r="A1245">
            <v>9</v>
          </cell>
          <cell r="B1245">
            <v>214</v>
          </cell>
          <cell r="C1245">
            <v>8104</v>
          </cell>
          <cell r="D1245">
            <v>970.01</v>
          </cell>
          <cell r="E1245">
            <v>24</v>
          </cell>
          <cell r="F1245">
            <v>50106</v>
          </cell>
          <cell r="H1245">
            <v>5</v>
          </cell>
          <cell r="I1245">
            <v>0</v>
          </cell>
          <cell r="J1245">
            <v>0</v>
          </cell>
          <cell r="K1245">
            <v>163481.51</v>
          </cell>
          <cell r="L1245">
            <v>0</v>
          </cell>
          <cell r="M1245">
            <v>163481.51</v>
          </cell>
          <cell r="N1245">
            <v>0</v>
          </cell>
          <cell r="O1245" t="str">
            <v>Процентные расходы по депозитам до востребования физических</v>
          </cell>
        </row>
        <row r="1246">
          <cell r="A1246">
            <v>9</v>
          </cell>
          <cell r="B1246">
            <v>214</v>
          </cell>
          <cell r="C1246">
            <v>8137</v>
          </cell>
          <cell r="D1246">
            <v>970.01</v>
          </cell>
          <cell r="E1246">
            <v>24</v>
          </cell>
          <cell r="F1246">
            <v>50106</v>
          </cell>
          <cell r="H1246">
            <v>5</v>
          </cell>
          <cell r="I1246">
            <v>0</v>
          </cell>
          <cell r="J1246">
            <v>0</v>
          </cell>
          <cell r="K1246">
            <v>127170.8</v>
          </cell>
          <cell r="L1246">
            <v>0</v>
          </cell>
          <cell r="M1246">
            <v>127170.8</v>
          </cell>
          <cell r="N1246">
            <v>0</v>
          </cell>
          <cell r="O1246" t="str">
            <v>Процентные расходы по депозитам до востребования физических</v>
          </cell>
        </row>
        <row r="1247">
          <cell r="A1247">
            <v>9</v>
          </cell>
          <cell r="B1247">
            <v>214</v>
          </cell>
          <cell r="C1247">
            <v>8298</v>
          </cell>
          <cell r="D1247">
            <v>970.01</v>
          </cell>
          <cell r="E1247">
            <v>24</v>
          </cell>
          <cell r="F1247">
            <v>50106</v>
          </cell>
          <cell r="H1247">
            <v>5</v>
          </cell>
          <cell r="I1247">
            <v>0</v>
          </cell>
          <cell r="J1247">
            <v>0</v>
          </cell>
          <cell r="K1247">
            <v>60250</v>
          </cell>
          <cell r="L1247">
            <v>0</v>
          </cell>
          <cell r="M1247">
            <v>60250</v>
          </cell>
          <cell r="N1247">
            <v>0</v>
          </cell>
          <cell r="O1247" t="str">
            <v>Процентные расходы по депозитам до востребования физических</v>
          </cell>
        </row>
        <row r="1248">
          <cell r="A1248">
            <v>9</v>
          </cell>
          <cell r="B1248">
            <v>214</v>
          </cell>
          <cell r="C1248">
            <v>8533</v>
          </cell>
          <cell r="D1248">
            <v>970.01</v>
          </cell>
          <cell r="E1248">
            <v>24</v>
          </cell>
          <cell r="F1248">
            <v>50106</v>
          </cell>
          <cell r="H1248">
            <v>5</v>
          </cell>
          <cell r="I1248">
            <v>0</v>
          </cell>
          <cell r="J1248">
            <v>0</v>
          </cell>
          <cell r="K1248">
            <v>136.37</v>
          </cell>
          <cell r="L1248">
            <v>0</v>
          </cell>
          <cell r="M1248">
            <v>136.37</v>
          </cell>
          <cell r="N1248">
            <v>0</v>
          </cell>
          <cell r="O1248" t="str">
            <v>Процентные расходы по депозитам до востребования физических</v>
          </cell>
        </row>
        <row r="1249">
          <cell r="A1249">
            <v>9</v>
          </cell>
          <cell r="B1249">
            <v>214</v>
          </cell>
          <cell r="C1249">
            <v>8659</v>
          </cell>
          <cell r="D1249">
            <v>970.01</v>
          </cell>
          <cell r="E1249">
            <v>24</v>
          </cell>
          <cell r="F1249">
            <v>50106</v>
          </cell>
          <cell r="H1249">
            <v>5</v>
          </cell>
          <cell r="I1249">
            <v>0</v>
          </cell>
          <cell r="J1249">
            <v>0</v>
          </cell>
          <cell r="K1249">
            <v>26390.400000000001</v>
          </cell>
          <cell r="L1249">
            <v>0</v>
          </cell>
          <cell r="M1249">
            <v>26390.400000000001</v>
          </cell>
          <cell r="N1249">
            <v>0</v>
          </cell>
          <cell r="O1249" t="str">
            <v>Процентные расходы по депозитам до востребования физических</v>
          </cell>
        </row>
        <row r="1250">
          <cell r="A1250">
            <v>9</v>
          </cell>
          <cell r="B1250">
            <v>214</v>
          </cell>
          <cell r="C1250">
            <v>5996</v>
          </cell>
          <cell r="D1250">
            <v>970.08</v>
          </cell>
          <cell r="E1250">
            <v>24</v>
          </cell>
          <cell r="F1250">
            <v>50606</v>
          </cell>
          <cell r="H1250">
            <v>5</v>
          </cell>
          <cell r="I1250">
            <v>0</v>
          </cell>
          <cell r="J1250">
            <v>0</v>
          </cell>
          <cell r="K1250">
            <v>2402330.79</v>
          </cell>
          <cell r="L1250">
            <v>0</v>
          </cell>
          <cell r="M1250">
            <v>2402330.79</v>
          </cell>
          <cell r="N1250">
            <v>0</v>
          </cell>
          <cell r="O1250" t="str">
            <v>Процентные расходы по сберегательным депозитам физических ли</v>
          </cell>
        </row>
        <row r="1251">
          <cell r="A1251">
            <v>9</v>
          </cell>
          <cell r="B1251">
            <v>214</v>
          </cell>
          <cell r="C1251">
            <v>7783</v>
          </cell>
          <cell r="D1251">
            <v>970.08</v>
          </cell>
          <cell r="E1251">
            <v>24</v>
          </cell>
          <cell r="F1251">
            <v>50606</v>
          </cell>
          <cell r="H1251">
            <v>5</v>
          </cell>
          <cell r="I1251">
            <v>0</v>
          </cell>
          <cell r="J1251">
            <v>0</v>
          </cell>
          <cell r="K1251">
            <v>174060.41</v>
          </cell>
          <cell r="L1251">
            <v>0</v>
          </cell>
          <cell r="M1251">
            <v>174060.41</v>
          </cell>
          <cell r="N1251">
            <v>0</v>
          </cell>
          <cell r="O1251" t="str">
            <v>Процентные расходы по сберегательным депозитам физических ли</v>
          </cell>
        </row>
        <row r="1252">
          <cell r="A1252">
            <v>9</v>
          </cell>
          <cell r="B1252">
            <v>214</v>
          </cell>
          <cell r="C1252">
            <v>7845</v>
          </cell>
          <cell r="D1252">
            <v>970.08</v>
          </cell>
          <cell r="E1252">
            <v>24</v>
          </cell>
          <cell r="F1252">
            <v>50606</v>
          </cell>
          <cell r="H1252">
            <v>5</v>
          </cell>
          <cell r="I1252">
            <v>0</v>
          </cell>
          <cell r="J1252">
            <v>0</v>
          </cell>
          <cell r="K1252">
            <v>2764.71</v>
          </cell>
          <cell r="L1252">
            <v>0</v>
          </cell>
          <cell r="M1252">
            <v>2764.71</v>
          </cell>
          <cell r="N1252">
            <v>0</v>
          </cell>
          <cell r="O1252" t="str">
            <v>Процентные расходы по сберегательным депозитам физических ли</v>
          </cell>
        </row>
        <row r="1253">
          <cell r="A1253">
            <v>9</v>
          </cell>
          <cell r="B1253">
            <v>214</v>
          </cell>
          <cell r="C1253">
            <v>7948</v>
          </cell>
          <cell r="D1253">
            <v>970.08</v>
          </cell>
          <cell r="E1253">
            <v>24</v>
          </cell>
          <cell r="F1253">
            <v>50606</v>
          </cell>
          <cell r="H1253">
            <v>5</v>
          </cell>
          <cell r="I1253">
            <v>0</v>
          </cell>
          <cell r="J1253">
            <v>0</v>
          </cell>
          <cell r="K1253">
            <v>4522.3900000000003</v>
          </cell>
          <cell r="L1253">
            <v>0</v>
          </cell>
          <cell r="M1253">
            <v>4522.3900000000003</v>
          </cell>
          <cell r="N1253">
            <v>0</v>
          </cell>
          <cell r="O1253" t="str">
            <v>Процентные расходы по сберегательным депозитам физических ли</v>
          </cell>
        </row>
        <row r="1254">
          <cell r="A1254">
            <v>9</v>
          </cell>
          <cell r="B1254">
            <v>214</v>
          </cell>
          <cell r="C1254">
            <v>8298</v>
          </cell>
          <cell r="D1254">
            <v>970.08</v>
          </cell>
          <cell r="E1254">
            <v>24</v>
          </cell>
          <cell r="F1254">
            <v>50606</v>
          </cell>
          <cell r="H1254">
            <v>5</v>
          </cell>
          <cell r="I1254">
            <v>0</v>
          </cell>
          <cell r="J1254">
            <v>0</v>
          </cell>
          <cell r="K1254">
            <v>387320.03</v>
          </cell>
          <cell r="L1254">
            <v>0</v>
          </cell>
          <cell r="M1254">
            <v>387320.03</v>
          </cell>
          <cell r="N1254">
            <v>0</v>
          </cell>
          <cell r="O1254" t="str">
            <v>Процентные расходы по сберегательным депозитам физических ли</v>
          </cell>
        </row>
        <row r="1255">
          <cell r="A1255">
            <v>9</v>
          </cell>
          <cell r="B1255">
            <v>214</v>
          </cell>
          <cell r="C1255">
            <v>8659</v>
          </cell>
          <cell r="D1255">
            <v>970.08</v>
          </cell>
          <cell r="E1255">
            <v>24</v>
          </cell>
          <cell r="F1255">
            <v>50606</v>
          </cell>
          <cell r="H1255">
            <v>5</v>
          </cell>
          <cell r="I1255">
            <v>0</v>
          </cell>
          <cell r="J1255">
            <v>0</v>
          </cell>
          <cell r="K1255">
            <v>4.12</v>
          </cell>
          <cell r="L1255">
            <v>0</v>
          </cell>
          <cell r="M1255">
            <v>4.12</v>
          </cell>
          <cell r="N1255">
            <v>0</v>
          </cell>
          <cell r="O1255" t="str">
            <v>Процентные расходы по сберегательным депозитам физических ли</v>
          </cell>
        </row>
        <row r="1256">
          <cell r="A1256">
            <v>9</v>
          </cell>
          <cell r="B1256">
            <v>214</v>
          </cell>
          <cell r="C1256">
            <v>3563</v>
          </cell>
          <cell r="D1256">
            <v>970.13</v>
          </cell>
          <cell r="E1256">
            <v>24</v>
          </cell>
          <cell r="F1256">
            <v>51106</v>
          </cell>
          <cell r="H1256">
            <v>5</v>
          </cell>
          <cell r="I1256">
            <v>0</v>
          </cell>
          <cell r="J1256">
            <v>0</v>
          </cell>
          <cell r="K1256">
            <v>631183.78</v>
          </cell>
          <cell r="L1256">
            <v>0</v>
          </cell>
          <cell r="M1256">
            <v>631183.78</v>
          </cell>
          <cell r="N1256">
            <v>0</v>
          </cell>
          <cell r="O1256" t="str">
            <v>Процентные расходы по срочным депозитам частных лиц</v>
          </cell>
        </row>
        <row r="1257">
          <cell r="A1257">
            <v>9</v>
          </cell>
          <cell r="B1257">
            <v>214</v>
          </cell>
          <cell r="C1257">
            <v>7783</v>
          </cell>
          <cell r="D1257">
            <v>970.13</v>
          </cell>
          <cell r="E1257">
            <v>24</v>
          </cell>
          <cell r="F1257">
            <v>51106</v>
          </cell>
          <cell r="H1257">
            <v>5</v>
          </cell>
          <cell r="I1257">
            <v>0</v>
          </cell>
          <cell r="J1257">
            <v>0</v>
          </cell>
          <cell r="K1257">
            <v>224154.92</v>
          </cell>
          <cell r="L1257">
            <v>0</v>
          </cell>
          <cell r="M1257">
            <v>224154.92</v>
          </cell>
          <cell r="N1257">
            <v>0</v>
          </cell>
          <cell r="O1257" t="str">
            <v>Процентные расходы по срочным депозитам частных лиц</v>
          </cell>
        </row>
        <row r="1258">
          <cell r="A1258">
            <v>9</v>
          </cell>
          <cell r="B1258">
            <v>214</v>
          </cell>
          <cell r="C1258">
            <v>7845</v>
          </cell>
          <cell r="D1258">
            <v>970.13</v>
          </cell>
          <cell r="E1258">
            <v>24</v>
          </cell>
          <cell r="F1258">
            <v>51106</v>
          </cell>
          <cell r="H1258">
            <v>5</v>
          </cell>
          <cell r="I1258">
            <v>0</v>
          </cell>
          <cell r="J1258">
            <v>0</v>
          </cell>
          <cell r="K1258">
            <v>158724.60999999999</v>
          </cell>
          <cell r="L1258">
            <v>0</v>
          </cell>
          <cell r="M1258">
            <v>158724.60999999999</v>
          </cell>
          <cell r="N1258">
            <v>0</v>
          </cell>
          <cell r="O1258" t="str">
            <v>Процентные расходы по срочным депозитам частных лиц</v>
          </cell>
        </row>
        <row r="1259">
          <cell r="A1259">
            <v>9</v>
          </cell>
          <cell r="B1259">
            <v>214</v>
          </cell>
          <cell r="C1259">
            <v>7948</v>
          </cell>
          <cell r="D1259">
            <v>970.13</v>
          </cell>
          <cell r="E1259">
            <v>24</v>
          </cell>
          <cell r="F1259">
            <v>51106</v>
          </cell>
          <cell r="H1259">
            <v>5</v>
          </cell>
          <cell r="I1259">
            <v>0</v>
          </cell>
          <cell r="J1259">
            <v>0</v>
          </cell>
          <cell r="K1259">
            <v>116081.95</v>
          </cell>
          <cell r="L1259">
            <v>0</v>
          </cell>
          <cell r="M1259">
            <v>116081.95</v>
          </cell>
          <cell r="N1259">
            <v>0</v>
          </cell>
          <cell r="O1259" t="str">
            <v>Процентные расходы по срочным депозитам частных лиц</v>
          </cell>
        </row>
        <row r="1260">
          <cell r="A1260">
            <v>9</v>
          </cell>
          <cell r="B1260">
            <v>214</v>
          </cell>
          <cell r="C1260">
            <v>8298</v>
          </cell>
          <cell r="D1260">
            <v>970.13</v>
          </cell>
          <cell r="E1260">
            <v>24</v>
          </cell>
          <cell r="F1260">
            <v>51106</v>
          </cell>
          <cell r="H1260">
            <v>5</v>
          </cell>
          <cell r="I1260">
            <v>0</v>
          </cell>
          <cell r="J1260">
            <v>0</v>
          </cell>
          <cell r="K1260">
            <v>12845.06</v>
          </cell>
          <cell r="L1260">
            <v>0</v>
          </cell>
          <cell r="M1260">
            <v>12845.06</v>
          </cell>
          <cell r="N1260">
            <v>0</v>
          </cell>
          <cell r="O1260" t="str">
            <v>Процентные расходы по срочным депозитам частных лиц</v>
          </cell>
        </row>
        <row r="1261">
          <cell r="A1261">
            <v>9</v>
          </cell>
          <cell r="B1261">
            <v>214</v>
          </cell>
          <cell r="C1261">
            <v>8533</v>
          </cell>
          <cell r="D1261">
            <v>970.13</v>
          </cell>
          <cell r="E1261">
            <v>24</v>
          </cell>
          <cell r="F1261">
            <v>51106</v>
          </cell>
          <cell r="H1261">
            <v>5</v>
          </cell>
          <cell r="I1261">
            <v>0</v>
          </cell>
          <cell r="J1261">
            <v>0</v>
          </cell>
          <cell r="K1261">
            <v>65224.08</v>
          </cell>
          <cell r="L1261">
            <v>0</v>
          </cell>
          <cell r="M1261">
            <v>65224.08</v>
          </cell>
          <cell r="N1261">
            <v>0</v>
          </cell>
          <cell r="O1261" t="str">
            <v>Процентные расходы по срочным депозитам частных лиц</v>
          </cell>
        </row>
        <row r="1262">
          <cell r="A1262">
            <v>9</v>
          </cell>
          <cell r="B1262">
            <v>214</v>
          </cell>
          <cell r="C1262">
            <v>8659</v>
          </cell>
          <cell r="D1262">
            <v>970.13</v>
          </cell>
          <cell r="E1262">
            <v>24</v>
          </cell>
          <cell r="F1262">
            <v>51106</v>
          </cell>
          <cell r="H1262">
            <v>5</v>
          </cell>
          <cell r="I1262">
            <v>0</v>
          </cell>
          <cell r="J1262">
            <v>0</v>
          </cell>
          <cell r="K1262">
            <v>43341.15</v>
          </cell>
          <cell r="L1262">
            <v>0</v>
          </cell>
          <cell r="M1262">
            <v>43341.15</v>
          </cell>
          <cell r="N1262">
            <v>0</v>
          </cell>
          <cell r="O1262" t="str">
            <v>Процентные расходы по срочным депозитам частных лиц</v>
          </cell>
        </row>
        <row r="1263">
          <cell r="A1263">
            <v>9</v>
          </cell>
          <cell r="B1263">
            <v>214</v>
          </cell>
          <cell r="C1263">
            <v>5996</v>
          </cell>
          <cell r="D1263">
            <v>970.19</v>
          </cell>
          <cell r="E1263">
            <v>24</v>
          </cell>
          <cell r="F1263">
            <v>55102</v>
          </cell>
          <cell r="H1263">
            <v>5</v>
          </cell>
          <cell r="I1263">
            <v>0</v>
          </cell>
          <cell r="J1263">
            <v>0</v>
          </cell>
          <cell r="K1263">
            <v>84908.88</v>
          </cell>
          <cell r="L1263">
            <v>0</v>
          </cell>
          <cell r="M1263">
            <v>84908.88</v>
          </cell>
          <cell r="N1263">
            <v>0</v>
          </cell>
          <cell r="O1263" t="str">
            <v>Комиссионные расходы и расходы за услуги -ЦБРУз</v>
          </cell>
        </row>
        <row r="1264">
          <cell r="A1264">
            <v>9</v>
          </cell>
          <cell r="B1264">
            <v>214</v>
          </cell>
          <cell r="C1264">
            <v>7783</v>
          </cell>
          <cell r="D1264">
            <v>970.19</v>
          </cell>
          <cell r="E1264">
            <v>24</v>
          </cell>
          <cell r="F1264">
            <v>55102</v>
          </cell>
          <cell r="H1264">
            <v>5</v>
          </cell>
          <cell r="I1264">
            <v>0</v>
          </cell>
          <cell r="J1264">
            <v>0</v>
          </cell>
          <cell r="K1264">
            <v>99738.84</v>
          </cell>
          <cell r="L1264">
            <v>0</v>
          </cell>
          <cell r="M1264">
            <v>99738.84</v>
          </cell>
          <cell r="N1264">
            <v>0</v>
          </cell>
          <cell r="O1264" t="str">
            <v>Комиссионные расходы и расходы за услуги -ЦБРУз</v>
          </cell>
        </row>
        <row r="1265">
          <cell r="A1265">
            <v>9</v>
          </cell>
          <cell r="B1265">
            <v>214</v>
          </cell>
          <cell r="C1265">
            <v>7845</v>
          </cell>
          <cell r="D1265">
            <v>970.19</v>
          </cell>
          <cell r="E1265">
            <v>24</v>
          </cell>
          <cell r="F1265">
            <v>55102</v>
          </cell>
          <cell r="H1265">
            <v>5</v>
          </cell>
          <cell r="I1265">
            <v>0</v>
          </cell>
          <cell r="J1265">
            <v>0</v>
          </cell>
          <cell r="K1265">
            <v>137343.67999999999</v>
          </cell>
          <cell r="L1265">
            <v>0</v>
          </cell>
          <cell r="M1265">
            <v>137343.67999999999</v>
          </cell>
          <cell r="N1265">
            <v>0</v>
          </cell>
          <cell r="O1265" t="str">
            <v>Комиссионные расходы и расходы за услуги -ЦБРУз</v>
          </cell>
        </row>
        <row r="1266">
          <cell r="A1266">
            <v>9</v>
          </cell>
          <cell r="B1266">
            <v>214</v>
          </cell>
          <cell r="C1266">
            <v>7948</v>
          </cell>
          <cell r="D1266">
            <v>970.19</v>
          </cell>
          <cell r="E1266">
            <v>24</v>
          </cell>
          <cell r="F1266">
            <v>55102</v>
          </cell>
          <cell r="H1266">
            <v>5</v>
          </cell>
          <cell r="I1266">
            <v>0</v>
          </cell>
          <cell r="J1266">
            <v>0</v>
          </cell>
          <cell r="K1266">
            <v>26313.24</v>
          </cell>
          <cell r="L1266">
            <v>0</v>
          </cell>
          <cell r="M1266">
            <v>26313.24</v>
          </cell>
          <cell r="N1266">
            <v>0</v>
          </cell>
          <cell r="O1266" t="str">
            <v>Комиссионные расходы и расходы за услуги -ЦБРУз</v>
          </cell>
        </row>
        <row r="1267">
          <cell r="A1267">
            <v>9</v>
          </cell>
          <cell r="B1267">
            <v>214</v>
          </cell>
          <cell r="C1267">
            <v>8002</v>
          </cell>
          <cell r="D1267">
            <v>970.19</v>
          </cell>
          <cell r="E1267">
            <v>24</v>
          </cell>
          <cell r="F1267">
            <v>55102</v>
          </cell>
          <cell r="H1267">
            <v>5</v>
          </cell>
          <cell r="I1267">
            <v>0</v>
          </cell>
          <cell r="J1267">
            <v>0</v>
          </cell>
          <cell r="K1267">
            <v>99812.06</v>
          </cell>
          <cell r="L1267">
            <v>0</v>
          </cell>
          <cell r="M1267">
            <v>99812.06</v>
          </cell>
          <cell r="N1267">
            <v>0</v>
          </cell>
          <cell r="O1267" t="str">
            <v>Комиссионные расходы и расходы за услуги -ЦБРУз</v>
          </cell>
        </row>
        <row r="1268">
          <cell r="A1268">
            <v>9</v>
          </cell>
          <cell r="B1268">
            <v>214</v>
          </cell>
          <cell r="C1268">
            <v>8104</v>
          </cell>
          <cell r="D1268">
            <v>970.19</v>
          </cell>
          <cell r="E1268">
            <v>24</v>
          </cell>
          <cell r="F1268">
            <v>55102</v>
          </cell>
          <cell r="H1268">
            <v>5</v>
          </cell>
          <cell r="I1268">
            <v>0</v>
          </cell>
          <cell r="J1268">
            <v>0</v>
          </cell>
          <cell r="K1268">
            <v>151118.07999999999</v>
          </cell>
          <cell r="L1268">
            <v>0</v>
          </cell>
          <cell r="M1268">
            <v>151118.07999999999</v>
          </cell>
          <cell r="N1268">
            <v>0</v>
          </cell>
          <cell r="O1268" t="str">
            <v>Комиссионные расходы и расходы за услуги -ЦБРУз</v>
          </cell>
        </row>
        <row r="1269">
          <cell r="A1269">
            <v>9</v>
          </cell>
          <cell r="B1269">
            <v>214</v>
          </cell>
          <cell r="C1269">
            <v>8137</v>
          </cell>
          <cell r="D1269">
            <v>970.19</v>
          </cell>
          <cell r="E1269">
            <v>24</v>
          </cell>
          <cell r="F1269">
            <v>55102</v>
          </cell>
          <cell r="H1269">
            <v>5</v>
          </cell>
          <cell r="I1269">
            <v>0</v>
          </cell>
          <cell r="J1269">
            <v>0</v>
          </cell>
          <cell r="K1269">
            <v>96376.86</v>
          </cell>
          <cell r="L1269">
            <v>0</v>
          </cell>
          <cell r="M1269">
            <v>96376.86</v>
          </cell>
          <cell r="N1269">
            <v>0</v>
          </cell>
          <cell r="O1269" t="str">
            <v>Комиссионные расходы и расходы за услуги -ЦБРУз</v>
          </cell>
        </row>
        <row r="1270">
          <cell r="A1270">
            <v>9</v>
          </cell>
          <cell r="B1270">
            <v>214</v>
          </cell>
          <cell r="C1270">
            <v>8298</v>
          </cell>
          <cell r="D1270">
            <v>970.19</v>
          </cell>
          <cell r="E1270">
            <v>24</v>
          </cell>
          <cell r="F1270">
            <v>55102</v>
          </cell>
          <cell r="H1270">
            <v>5</v>
          </cell>
          <cell r="I1270">
            <v>0</v>
          </cell>
          <cell r="J1270">
            <v>0</v>
          </cell>
          <cell r="K1270">
            <v>56779.32</v>
          </cell>
          <cell r="L1270">
            <v>297.72000000000003</v>
          </cell>
          <cell r="M1270">
            <v>56481.599999999999</v>
          </cell>
          <cell r="N1270">
            <v>0</v>
          </cell>
          <cell r="O1270" t="str">
            <v>Комиссионные расходы и расходы за услуги -ЦБРУз</v>
          </cell>
        </row>
        <row r="1271">
          <cell r="A1271">
            <v>9</v>
          </cell>
          <cell r="B1271">
            <v>214</v>
          </cell>
          <cell r="C1271">
            <v>8533</v>
          </cell>
          <cell r="D1271">
            <v>970.19</v>
          </cell>
          <cell r="E1271">
            <v>24</v>
          </cell>
          <cell r="F1271">
            <v>55102</v>
          </cell>
          <cell r="H1271">
            <v>5</v>
          </cell>
          <cell r="I1271">
            <v>0</v>
          </cell>
          <cell r="J1271">
            <v>0</v>
          </cell>
          <cell r="K1271">
            <v>24030.84</v>
          </cell>
          <cell r="L1271">
            <v>0</v>
          </cell>
          <cell r="M1271">
            <v>24030.84</v>
          </cell>
          <cell r="N1271">
            <v>0</v>
          </cell>
          <cell r="O1271" t="str">
            <v>Комиссионные расходы и расходы за услуги -ЦБРУз</v>
          </cell>
        </row>
        <row r="1272">
          <cell r="A1272">
            <v>9</v>
          </cell>
          <cell r="B1272">
            <v>214</v>
          </cell>
          <cell r="C1272">
            <v>8659</v>
          </cell>
          <cell r="D1272">
            <v>970.19</v>
          </cell>
          <cell r="E1272">
            <v>24</v>
          </cell>
          <cell r="F1272">
            <v>55102</v>
          </cell>
          <cell r="H1272">
            <v>5</v>
          </cell>
          <cell r="I1272">
            <v>0</v>
          </cell>
          <cell r="J1272">
            <v>0</v>
          </cell>
          <cell r="K1272">
            <v>133323.38</v>
          </cell>
          <cell r="L1272">
            <v>0</v>
          </cell>
          <cell r="M1272">
            <v>133323.38</v>
          </cell>
          <cell r="N1272">
            <v>0</v>
          </cell>
          <cell r="O1272" t="str">
            <v>Комиссионные расходы и расходы за услуги -ЦБРУз</v>
          </cell>
        </row>
        <row r="1273">
          <cell r="A1273">
            <v>9</v>
          </cell>
          <cell r="B1273">
            <v>214</v>
          </cell>
          <cell r="C1273">
            <v>3563</v>
          </cell>
          <cell r="D1273">
            <v>970.2</v>
          </cell>
          <cell r="E1273">
            <v>24</v>
          </cell>
          <cell r="F1273">
            <v>55106</v>
          </cell>
          <cell r="H1273">
            <v>5</v>
          </cell>
          <cell r="I1273">
            <v>0</v>
          </cell>
          <cell r="J1273">
            <v>0</v>
          </cell>
          <cell r="K1273">
            <v>182324.6</v>
          </cell>
          <cell r="L1273">
            <v>0</v>
          </cell>
          <cell r="M1273">
            <v>182324.6</v>
          </cell>
          <cell r="N1273">
            <v>0</v>
          </cell>
          <cell r="O1273" t="str">
            <v>Комиссионные расходы и расходы за услуги - Другие банки</v>
          </cell>
        </row>
        <row r="1274">
          <cell r="A1274">
            <v>9</v>
          </cell>
          <cell r="B1274">
            <v>214</v>
          </cell>
          <cell r="C1274">
            <v>5996</v>
          </cell>
          <cell r="D1274">
            <v>970.24</v>
          </cell>
          <cell r="E1274">
            <v>24</v>
          </cell>
          <cell r="F1274">
            <v>55158</v>
          </cell>
          <cell r="H1274">
            <v>5</v>
          </cell>
          <cell r="I1274">
            <v>0</v>
          </cell>
          <cell r="J1274">
            <v>0</v>
          </cell>
          <cell r="K1274">
            <v>81325</v>
          </cell>
          <cell r="L1274">
            <v>0</v>
          </cell>
          <cell r="M1274">
            <v>81325</v>
          </cell>
          <cell r="N1274">
            <v>0</v>
          </cell>
          <cell r="O1274" t="str">
            <v>Комиссионные расходы и расходы на проведение инкассовых опер</v>
          </cell>
        </row>
        <row r="1275">
          <cell r="A1275">
            <v>9</v>
          </cell>
          <cell r="B1275">
            <v>214</v>
          </cell>
          <cell r="C1275">
            <v>7783</v>
          </cell>
          <cell r="D1275">
            <v>970.24</v>
          </cell>
          <cell r="E1275">
            <v>24</v>
          </cell>
          <cell r="F1275">
            <v>55158</v>
          </cell>
          <cell r="H1275">
            <v>5</v>
          </cell>
          <cell r="I1275">
            <v>0</v>
          </cell>
          <cell r="J1275">
            <v>0</v>
          </cell>
          <cell r="K1275">
            <v>33175</v>
          </cell>
          <cell r="L1275">
            <v>0</v>
          </cell>
          <cell r="M1275">
            <v>33175</v>
          </cell>
          <cell r="N1275">
            <v>0</v>
          </cell>
          <cell r="O1275" t="str">
            <v>Комиссионные расходы и расходы на проведение инкассовых опер</v>
          </cell>
        </row>
        <row r="1276">
          <cell r="A1276">
            <v>9</v>
          </cell>
          <cell r="B1276">
            <v>214</v>
          </cell>
          <cell r="C1276">
            <v>7845</v>
          </cell>
          <cell r="D1276">
            <v>970.24</v>
          </cell>
          <cell r="E1276">
            <v>24</v>
          </cell>
          <cell r="F1276">
            <v>55158</v>
          </cell>
          <cell r="H1276">
            <v>5</v>
          </cell>
          <cell r="I1276">
            <v>0</v>
          </cell>
          <cell r="J1276">
            <v>0</v>
          </cell>
          <cell r="K1276">
            <v>55200</v>
          </cell>
          <cell r="L1276">
            <v>0</v>
          </cell>
          <cell r="M1276">
            <v>55200</v>
          </cell>
          <cell r="N1276">
            <v>0</v>
          </cell>
          <cell r="O1276" t="str">
            <v>Комиссионные расходы и расходы на проведение инкассовых опер</v>
          </cell>
        </row>
        <row r="1277">
          <cell r="A1277">
            <v>9</v>
          </cell>
          <cell r="B1277">
            <v>214</v>
          </cell>
          <cell r="C1277">
            <v>7948</v>
          </cell>
          <cell r="D1277">
            <v>970.24</v>
          </cell>
          <cell r="E1277">
            <v>24</v>
          </cell>
          <cell r="F1277">
            <v>55158</v>
          </cell>
          <cell r="H1277">
            <v>5</v>
          </cell>
          <cell r="I1277">
            <v>0</v>
          </cell>
          <cell r="J1277">
            <v>0</v>
          </cell>
          <cell r="K1277">
            <v>64333</v>
          </cell>
          <cell r="L1277">
            <v>0</v>
          </cell>
          <cell r="M1277">
            <v>64333</v>
          </cell>
          <cell r="N1277">
            <v>0</v>
          </cell>
          <cell r="O1277" t="str">
            <v>Комиссионные расходы и расходы на проведение инкассовых опер</v>
          </cell>
        </row>
        <row r="1278">
          <cell r="A1278">
            <v>9</v>
          </cell>
          <cell r="B1278">
            <v>214</v>
          </cell>
          <cell r="C1278">
            <v>8298</v>
          </cell>
          <cell r="D1278">
            <v>970.24</v>
          </cell>
          <cell r="E1278">
            <v>24</v>
          </cell>
          <cell r="F1278">
            <v>55158</v>
          </cell>
          <cell r="H1278">
            <v>5</v>
          </cell>
          <cell r="I1278">
            <v>0</v>
          </cell>
          <cell r="J1278">
            <v>0</v>
          </cell>
          <cell r="K1278">
            <v>71891</v>
          </cell>
          <cell r="L1278">
            <v>0</v>
          </cell>
          <cell r="M1278">
            <v>71891</v>
          </cell>
          <cell r="N1278">
            <v>0</v>
          </cell>
          <cell r="O1278" t="str">
            <v>Комиссионные расходы и расходы на проведение инкассовых опер</v>
          </cell>
        </row>
        <row r="1279">
          <cell r="A1279">
            <v>9</v>
          </cell>
          <cell r="B1279">
            <v>214</v>
          </cell>
          <cell r="C1279">
            <v>8533</v>
          </cell>
          <cell r="D1279">
            <v>970.24</v>
          </cell>
          <cell r="E1279">
            <v>24</v>
          </cell>
          <cell r="F1279">
            <v>55158</v>
          </cell>
          <cell r="H1279">
            <v>5</v>
          </cell>
          <cell r="I1279">
            <v>0</v>
          </cell>
          <cell r="J1279">
            <v>0</v>
          </cell>
          <cell r="K1279">
            <v>44200</v>
          </cell>
          <cell r="L1279">
            <v>0</v>
          </cell>
          <cell r="M1279">
            <v>44200</v>
          </cell>
          <cell r="N1279">
            <v>0</v>
          </cell>
          <cell r="O1279" t="str">
            <v>Комиссионные расходы и расходы на проведение инкассовых опер</v>
          </cell>
        </row>
        <row r="1280">
          <cell r="A1280">
            <v>9</v>
          </cell>
          <cell r="B1280">
            <v>214</v>
          </cell>
          <cell r="C1280">
            <v>8659</v>
          </cell>
          <cell r="D1280">
            <v>970.24</v>
          </cell>
          <cell r="E1280">
            <v>24</v>
          </cell>
          <cell r="F1280">
            <v>55158</v>
          </cell>
          <cell r="H1280">
            <v>5</v>
          </cell>
          <cell r="I1280">
            <v>0</v>
          </cell>
          <cell r="J1280">
            <v>0</v>
          </cell>
          <cell r="K1280">
            <v>113125</v>
          </cell>
          <cell r="L1280">
            <v>0</v>
          </cell>
          <cell r="M1280">
            <v>113125</v>
          </cell>
          <cell r="N1280">
            <v>0</v>
          </cell>
          <cell r="O1280" t="str">
            <v>Комиссионные расходы и расходы на проведение инкассовых опер</v>
          </cell>
        </row>
        <row r="1281">
          <cell r="A1281">
            <v>9</v>
          </cell>
          <cell r="B1281">
            <v>214</v>
          </cell>
          <cell r="C1281">
            <v>3563</v>
          </cell>
          <cell r="D1281">
            <v>970.27</v>
          </cell>
          <cell r="E1281">
            <v>24</v>
          </cell>
          <cell r="F1281">
            <v>55302</v>
          </cell>
          <cell r="H1281">
            <v>5</v>
          </cell>
          <cell r="I1281">
            <v>0</v>
          </cell>
          <cell r="J1281">
            <v>0</v>
          </cell>
          <cell r="K1281">
            <v>8711.82</v>
          </cell>
          <cell r="L1281">
            <v>0</v>
          </cell>
          <cell r="M1281">
            <v>8711.82</v>
          </cell>
          <cell r="N1281">
            <v>0</v>
          </cell>
          <cell r="O1281" t="str">
            <v>Убытки в иностранной валюте по сделкам СПОТ</v>
          </cell>
        </row>
        <row r="1282">
          <cell r="A1282">
            <v>9</v>
          </cell>
          <cell r="B1282">
            <v>214</v>
          </cell>
          <cell r="C1282">
            <v>3563</v>
          </cell>
          <cell r="D1282">
            <v>970.32</v>
          </cell>
          <cell r="E1282">
            <v>24</v>
          </cell>
          <cell r="F1282">
            <v>55995.01</v>
          </cell>
          <cell r="H1282">
            <v>5</v>
          </cell>
          <cell r="I1282">
            <v>0</v>
          </cell>
          <cell r="J1282">
            <v>0</v>
          </cell>
          <cell r="K1282">
            <v>210569</v>
          </cell>
          <cell r="L1282">
            <v>0</v>
          </cell>
          <cell r="M1282">
            <v>210569</v>
          </cell>
          <cell r="N1282">
            <v>0</v>
          </cell>
          <cell r="O1282" t="str">
            <v>Отчисления на содержание аппарата управления</v>
          </cell>
        </row>
        <row r="1283">
          <cell r="A1283">
            <v>9</v>
          </cell>
          <cell r="B1283">
            <v>214</v>
          </cell>
          <cell r="C1283">
            <v>5996</v>
          </cell>
          <cell r="D1283">
            <v>970.32</v>
          </cell>
          <cell r="E1283">
            <v>24</v>
          </cell>
          <cell r="F1283">
            <v>55995.01</v>
          </cell>
          <cell r="H1283">
            <v>5</v>
          </cell>
          <cell r="I1283">
            <v>0</v>
          </cell>
          <cell r="J1283">
            <v>0</v>
          </cell>
          <cell r="K1283">
            <v>179178</v>
          </cell>
          <cell r="L1283">
            <v>0</v>
          </cell>
          <cell r="M1283">
            <v>179178</v>
          </cell>
          <cell r="N1283">
            <v>0</v>
          </cell>
          <cell r="O1283" t="str">
            <v>Отчисления на содержание аппарата управления</v>
          </cell>
        </row>
        <row r="1284">
          <cell r="A1284">
            <v>9</v>
          </cell>
          <cell r="B1284">
            <v>214</v>
          </cell>
          <cell r="C1284">
            <v>7783</v>
          </cell>
          <cell r="D1284">
            <v>970.32</v>
          </cell>
          <cell r="E1284">
            <v>24</v>
          </cell>
          <cell r="F1284">
            <v>55995.01</v>
          </cell>
          <cell r="H1284">
            <v>5</v>
          </cell>
          <cell r="I1284">
            <v>0</v>
          </cell>
          <cell r="J1284">
            <v>0</v>
          </cell>
          <cell r="K1284">
            <v>160868.19</v>
          </cell>
          <cell r="L1284">
            <v>0</v>
          </cell>
          <cell r="M1284">
            <v>160868.19</v>
          </cell>
          <cell r="N1284">
            <v>0</v>
          </cell>
          <cell r="O1284" t="str">
            <v>Отчисления на содержание аппарата управления</v>
          </cell>
        </row>
        <row r="1285">
          <cell r="A1285">
            <v>9</v>
          </cell>
          <cell r="B1285">
            <v>214</v>
          </cell>
          <cell r="C1285">
            <v>7845</v>
          </cell>
          <cell r="D1285">
            <v>970.32</v>
          </cell>
          <cell r="E1285">
            <v>24</v>
          </cell>
          <cell r="F1285">
            <v>55995.01</v>
          </cell>
          <cell r="H1285">
            <v>5</v>
          </cell>
          <cell r="I1285">
            <v>0</v>
          </cell>
          <cell r="J1285">
            <v>0</v>
          </cell>
          <cell r="K1285">
            <v>147482.72</v>
          </cell>
          <cell r="L1285">
            <v>0</v>
          </cell>
          <cell r="M1285">
            <v>147482.72</v>
          </cell>
          <cell r="N1285">
            <v>0</v>
          </cell>
          <cell r="O1285" t="str">
            <v>Отчисления на содержание аппарата управления</v>
          </cell>
        </row>
        <row r="1286">
          <cell r="A1286">
            <v>9</v>
          </cell>
          <cell r="B1286">
            <v>214</v>
          </cell>
          <cell r="C1286">
            <v>7948</v>
          </cell>
          <cell r="D1286">
            <v>970.32</v>
          </cell>
          <cell r="E1286">
            <v>24</v>
          </cell>
          <cell r="F1286">
            <v>55995.01</v>
          </cell>
          <cell r="H1286">
            <v>5</v>
          </cell>
          <cell r="I1286">
            <v>0</v>
          </cell>
          <cell r="J1286">
            <v>0</v>
          </cell>
          <cell r="K1286">
            <v>142510.13</v>
          </cell>
          <cell r="L1286">
            <v>0</v>
          </cell>
          <cell r="M1286">
            <v>142510.13</v>
          </cell>
          <cell r="N1286">
            <v>0</v>
          </cell>
          <cell r="O1286" t="str">
            <v>Отчисления на содержание аппарата управления</v>
          </cell>
        </row>
        <row r="1287">
          <cell r="A1287">
            <v>9</v>
          </cell>
          <cell r="B1287">
            <v>214</v>
          </cell>
          <cell r="C1287">
            <v>8002</v>
          </cell>
          <cell r="D1287">
            <v>970.32</v>
          </cell>
          <cell r="E1287">
            <v>24</v>
          </cell>
          <cell r="F1287">
            <v>55995.01</v>
          </cell>
          <cell r="H1287">
            <v>5</v>
          </cell>
          <cell r="I1287">
            <v>0</v>
          </cell>
          <cell r="J1287">
            <v>0</v>
          </cell>
          <cell r="K1287">
            <v>110231.77</v>
          </cell>
          <cell r="L1287">
            <v>0</v>
          </cell>
          <cell r="M1287">
            <v>110231.77</v>
          </cell>
          <cell r="N1287">
            <v>0</v>
          </cell>
          <cell r="O1287" t="str">
            <v>Отчисления на содержание аппарата управления</v>
          </cell>
        </row>
        <row r="1288">
          <cell r="A1288">
            <v>9</v>
          </cell>
          <cell r="B1288">
            <v>214</v>
          </cell>
          <cell r="C1288">
            <v>8104</v>
          </cell>
          <cell r="D1288">
            <v>970.32</v>
          </cell>
          <cell r="E1288">
            <v>24</v>
          </cell>
          <cell r="F1288">
            <v>55995.01</v>
          </cell>
          <cell r="H1288">
            <v>5</v>
          </cell>
          <cell r="I1288">
            <v>0</v>
          </cell>
          <cell r="J1288">
            <v>0</v>
          </cell>
          <cell r="K1288">
            <v>120273.25</v>
          </cell>
          <cell r="L1288">
            <v>0</v>
          </cell>
          <cell r="M1288">
            <v>120273.25</v>
          </cell>
          <cell r="N1288">
            <v>0</v>
          </cell>
          <cell r="O1288" t="str">
            <v>Отчисления на содержание аппарата управления</v>
          </cell>
        </row>
        <row r="1289">
          <cell r="A1289">
            <v>9</v>
          </cell>
          <cell r="B1289">
            <v>214</v>
          </cell>
          <cell r="C1289">
            <v>8137</v>
          </cell>
          <cell r="D1289">
            <v>970.32</v>
          </cell>
          <cell r="E1289">
            <v>24</v>
          </cell>
          <cell r="F1289">
            <v>55995.01</v>
          </cell>
          <cell r="H1289">
            <v>5</v>
          </cell>
          <cell r="I1289">
            <v>0</v>
          </cell>
          <cell r="J1289">
            <v>0</v>
          </cell>
          <cell r="K1289">
            <v>109074</v>
          </cell>
          <cell r="L1289">
            <v>0</v>
          </cell>
          <cell r="M1289">
            <v>109074</v>
          </cell>
          <cell r="N1289">
            <v>0</v>
          </cell>
          <cell r="O1289" t="str">
            <v>Отчисления на содержание аппарата управления</v>
          </cell>
        </row>
        <row r="1290">
          <cell r="A1290">
            <v>9</v>
          </cell>
          <cell r="B1290">
            <v>214</v>
          </cell>
          <cell r="C1290">
            <v>8298</v>
          </cell>
          <cell r="D1290">
            <v>970.32</v>
          </cell>
          <cell r="E1290">
            <v>24</v>
          </cell>
          <cell r="F1290">
            <v>55995.01</v>
          </cell>
          <cell r="H1290">
            <v>5</v>
          </cell>
          <cell r="I1290">
            <v>0</v>
          </cell>
          <cell r="J1290">
            <v>0</v>
          </cell>
          <cell r="K1290">
            <v>134727.95000000001</v>
          </cell>
          <cell r="L1290">
            <v>0</v>
          </cell>
          <cell r="M1290">
            <v>134727.95000000001</v>
          </cell>
          <cell r="N1290">
            <v>0</v>
          </cell>
          <cell r="O1290" t="str">
            <v>Отчисления на содержание аппарата управления</v>
          </cell>
        </row>
        <row r="1291">
          <cell r="A1291">
            <v>9</v>
          </cell>
          <cell r="B1291">
            <v>214</v>
          </cell>
          <cell r="C1291">
            <v>8533</v>
          </cell>
          <cell r="D1291">
            <v>970.32</v>
          </cell>
          <cell r="E1291">
            <v>24</v>
          </cell>
          <cell r="F1291">
            <v>55995.01</v>
          </cell>
          <cell r="H1291">
            <v>5</v>
          </cell>
          <cell r="I1291">
            <v>0</v>
          </cell>
          <cell r="J1291">
            <v>0</v>
          </cell>
          <cell r="K1291">
            <v>40783.800000000003</v>
          </cell>
          <cell r="L1291">
            <v>0</v>
          </cell>
          <cell r="M1291">
            <v>40783.800000000003</v>
          </cell>
          <cell r="N1291">
            <v>0</v>
          </cell>
          <cell r="O1291" t="str">
            <v>Отчисления на содержание аппарата управления</v>
          </cell>
        </row>
        <row r="1292">
          <cell r="A1292">
            <v>9</v>
          </cell>
          <cell r="B1292">
            <v>214</v>
          </cell>
          <cell r="C1292">
            <v>8659</v>
          </cell>
          <cell r="D1292">
            <v>970.32</v>
          </cell>
          <cell r="E1292">
            <v>24</v>
          </cell>
          <cell r="F1292">
            <v>55995.01</v>
          </cell>
          <cell r="H1292">
            <v>5</v>
          </cell>
          <cell r="I1292">
            <v>0</v>
          </cell>
          <cell r="J1292">
            <v>0</v>
          </cell>
          <cell r="K1292">
            <v>81835</v>
          </cell>
          <cell r="L1292">
            <v>0</v>
          </cell>
          <cell r="M1292">
            <v>81835</v>
          </cell>
          <cell r="N1292">
            <v>0</v>
          </cell>
          <cell r="O1292" t="str">
            <v>Отчисления на содержание аппарата управления</v>
          </cell>
        </row>
        <row r="1293">
          <cell r="A1293">
            <v>9</v>
          </cell>
          <cell r="B1293">
            <v>214</v>
          </cell>
          <cell r="C1293">
            <v>214</v>
          </cell>
          <cell r="D1293">
            <v>970.33</v>
          </cell>
          <cell r="E1293">
            <v>24</v>
          </cell>
          <cell r="F1293">
            <v>56102</v>
          </cell>
          <cell r="H1293">
            <v>5</v>
          </cell>
          <cell r="I1293">
            <v>0</v>
          </cell>
          <cell r="J1293">
            <v>0</v>
          </cell>
          <cell r="K1293">
            <v>823944</v>
          </cell>
          <cell r="L1293">
            <v>0</v>
          </cell>
          <cell r="M1293">
            <v>823944</v>
          </cell>
          <cell r="N1293">
            <v>0</v>
          </cell>
          <cell r="O1293" t="str">
            <v>Заработная плата</v>
          </cell>
        </row>
        <row r="1294">
          <cell r="A1294">
            <v>9</v>
          </cell>
          <cell r="B1294">
            <v>214</v>
          </cell>
          <cell r="C1294">
            <v>3563</v>
          </cell>
          <cell r="D1294">
            <v>970.33</v>
          </cell>
          <cell r="E1294">
            <v>24</v>
          </cell>
          <cell r="F1294">
            <v>56102</v>
          </cell>
          <cell r="H1294">
            <v>5</v>
          </cell>
          <cell r="I1294">
            <v>0</v>
          </cell>
          <cell r="J1294">
            <v>0</v>
          </cell>
          <cell r="K1294">
            <v>1581749.49</v>
          </cell>
          <cell r="L1294">
            <v>0</v>
          </cell>
          <cell r="M1294">
            <v>1581749.49</v>
          </cell>
          <cell r="N1294">
            <v>0</v>
          </cell>
          <cell r="O1294" t="str">
            <v>Заработная плата</v>
          </cell>
        </row>
        <row r="1295">
          <cell r="A1295">
            <v>9</v>
          </cell>
          <cell r="B1295">
            <v>214</v>
          </cell>
          <cell r="C1295">
            <v>5996</v>
          </cell>
          <cell r="D1295">
            <v>970.33</v>
          </cell>
          <cell r="E1295">
            <v>24</v>
          </cell>
          <cell r="F1295">
            <v>56102</v>
          </cell>
          <cell r="H1295">
            <v>5</v>
          </cell>
          <cell r="I1295">
            <v>0</v>
          </cell>
          <cell r="J1295">
            <v>0</v>
          </cell>
          <cell r="K1295">
            <v>1511389.8</v>
          </cell>
          <cell r="L1295">
            <v>0</v>
          </cell>
          <cell r="M1295">
            <v>1511389.8</v>
          </cell>
          <cell r="N1295">
            <v>0</v>
          </cell>
          <cell r="O1295" t="str">
            <v>Заработная плата</v>
          </cell>
        </row>
        <row r="1296">
          <cell r="A1296">
            <v>9</v>
          </cell>
          <cell r="B1296">
            <v>214</v>
          </cell>
          <cell r="C1296">
            <v>7783</v>
          </cell>
          <cell r="D1296">
            <v>970.33</v>
          </cell>
          <cell r="E1296">
            <v>24</v>
          </cell>
          <cell r="F1296">
            <v>56102</v>
          </cell>
          <cell r="H1296">
            <v>5</v>
          </cell>
          <cell r="I1296">
            <v>0</v>
          </cell>
          <cell r="J1296">
            <v>0</v>
          </cell>
          <cell r="K1296">
            <v>1278380.18</v>
          </cell>
          <cell r="L1296">
            <v>0</v>
          </cell>
          <cell r="M1296">
            <v>1278380.18</v>
          </cell>
          <cell r="N1296">
            <v>0</v>
          </cell>
          <cell r="O1296" t="str">
            <v>Заработная плата</v>
          </cell>
        </row>
        <row r="1297">
          <cell r="A1297">
            <v>9</v>
          </cell>
          <cell r="B1297">
            <v>214</v>
          </cell>
          <cell r="C1297">
            <v>7845</v>
          </cell>
          <cell r="D1297">
            <v>970.33</v>
          </cell>
          <cell r="E1297">
            <v>24</v>
          </cell>
          <cell r="F1297">
            <v>56102</v>
          </cell>
          <cell r="H1297">
            <v>5</v>
          </cell>
          <cell r="I1297">
            <v>0</v>
          </cell>
          <cell r="J1297">
            <v>0</v>
          </cell>
          <cell r="K1297">
            <v>946825.78</v>
          </cell>
          <cell r="L1297">
            <v>0</v>
          </cell>
          <cell r="M1297">
            <v>946825.78</v>
          </cell>
          <cell r="N1297">
            <v>0</v>
          </cell>
          <cell r="O1297" t="str">
            <v>Заработная плата</v>
          </cell>
        </row>
        <row r="1298">
          <cell r="A1298">
            <v>9</v>
          </cell>
          <cell r="B1298">
            <v>214</v>
          </cell>
          <cell r="C1298">
            <v>7948</v>
          </cell>
          <cell r="D1298">
            <v>970.33</v>
          </cell>
          <cell r="E1298">
            <v>24</v>
          </cell>
          <cell r="F1298">
            <v>56102</v>
          </cell>
          <cell r="H1298">
            <v>5</v>
          </cell>
          <cell r="I1298">
            <v>0</v>
          </cell>
          <cell r="J1298">
            <v>0</v>
          </cell>
          <cell r="K1298">
            <v>796463.51</v>
          </cell>
          <cell r="L1298">
            <v>0</v>
          </cell>
          <cell r="M1298">
            <v>796463.51</v>
          </cell>
          <cell r="N1298">
            <v>0</v>
          </cell>
          <cell r="O1298" t="str">
            <v>Заработная плата</v>
          </cell>
        </row>
        <row r="1299">
          <cell r="A1299">
            <v>9</v>
          </cell>
          <cell r="B1299">
            <v>214</v>
          </cell>
          <cell r="C1299">
            <v>8002</v>
          </cell>
          <cell r="D1299">
            <v>970.33</v>
          </cell>
          <cell r="E1299">
            <v>24</v>
          </cell>
          <cell r="F1299">
            <v>56102</v>
          </cell>
          <cell r="H1299">
            <v>5</v>
          </cell>
          <cell r="I1299">
            <v>0</v>
          </cell>
          <cell r="J1299">
            <v>0</v>
          </cell>
          <cell r="K1299">
            <v>918271.93</v>
          </cell>
          <cell r="L1299">
            <v>0</v>
          </cell>
          <cell r="M1299">
            <v>918271.93</v>
          </cell>
          <cell r="N1299">
            <v>0</v>
          </cell>
          <cell r="O1299" t="str">
            <v>Заработная плата</v>
          </cell>
        </row>
        <row r="1300">
          <cell r="A1300">
            <v>9</v>
          </cell>
          <cell r="B1300">
            <v>214</v>
          </cell>
          <cell r="C1300">
            <v>8104</v>
          </cell>
          <cell r="D1300">
            <v>970.33</v>
          </cell>
          <cell r="E1300">
            <v>24</v>
          </cell>
          <cell r="F1300">
            <v>56102</v>
          </cell>
          <cell r="H1300">
            <v>5</v>
          </cell>
          <cell r="I1300">
            <v>0</v>
          </cell>
          <cell r="J1300">
            <v>0</v>
          </cell>
          <cell r="K1300">
            <v>936805</v>
          </cell>
          <cell r="L1300">
            <v>0</v>
          </cell>
          <cell r="M1300">
            <v>936805</v>
          </cell>
          <cell r="N1300">
            <v>0</v>
          </cell>
          <cell r="O1300" t="str">
            <v>Заработная плата</v>
          </cell>
        </row>
        <row r="1301">
          <cell r="A1301">
            <v>9</v>
          </cell>
          <cell r="B1301">
            <v>214</v>
          </cell>
          <cell r="C1301">
            <v>8137</v>
          </cell>
          <cell r="D1301">
            <v>970.33</v>
          </cell>
          <cell r="E1301">
            <v>24</v>
          </cell>
          <cell r="F1301">
            <v>56102</v>
          </cell>
          <cell r="H1301">
            <v>5</v>
          </cell>
          <cell r="I1301">
            <v>0</v>
          </cell>
          <cell r="J1301">
            <v>0</v>
          </cell>
          <cell r="K1301">
            <v>701617</v>
          </cell>
          <cell r="L1301">
            <v>0</v>
          </cell>
          <cell r="M1301">
            <v>701617</v>
          </cell>
          <cell r="N1301">
            <v>0</v>
          </cell>
          <cell r="O1301" t="str">
            <v>Заработная плата</v>
          </cell>
        </row>
        <row r="1302">
          <cell r="A1302">
            <v>9</v>
          </cell>
          <cell r="B1302">
            <v>214</v>
          </cell>
          <cell r="C1302">
            <v>8298</v>
          </cell>
          <cell r="D1302">
            <v>970.33</v>
          </cell>
          <cell r="E1302">
            <v>24</v>
          </cell>
          <cell r="F1302">
            <v>56102</v>
          </cell>
          <cell r="H1302">
            <v>5</v>
          </cell>
          <cell r="I1302">
            <v>0</v>
          </cell>
          <cell r="J1302">
            <v>0</v>
          </cell>
          <cell r="K1302">
            <v>958247.77</v>
          </cell>
          <cell r="L1302">
            <v>0</v>
          </cell>
          <cell r="M1302">
            <v>958247.77</v>
          </cell>
          <cell r="N1302">
            <v>0</v>
          </cell>
          <cell r="O1302" t="str">
            <v>Заработная плата</v>
          </cell>
        </row>
        <row r="1303">
          <cell r="A1303">
            <v>9</v>
          </cell>
          <cell r="B1303">
            <v>214</v>
          </cell>
          <cell r="C1303">
            <v>8533</v>
          </cell>
          <cell r="D1303">
            <v>970.33</v>
          </cell>
          <cell r="E1303">
            <v>24</v>
          </cell>
          <cell r="F1303">
            <v>56102</v>
          </cell>
          <cell r="H1303">
            <v>5</v>
          </cell>
          <cell r="I1303">
            <v>0</v>
          </cell>
          <cell r="J1303">
            <v>0</v>
          </cell>
          <cell r="K1303">
            <v>417896</v>
          </cell>
          <cell r="L1303">
            <v>0</v>
          </cell>
          <cell r="M1303">
            <v>417896</v>
          </cell>
          <cell r="N1303">
            <v>0</v>
          </cell>
          <cell r="O1303" t="str">
            <v>Заработная плата</v>
          </cell>
        </row>
        <row r="1304">
          <cell r="A1304">
            <v>9</v>
          </cell>
          <cell r="B1304">
            <v>214</v>
          </cell>
          <cell r="C1304">
            <v>8659</v>
          </cell>
          <cell r="D1304">
            <v>970.33</v>
          </cell>
          <cell r="E1304">
            <v>24</v>
          </cell>
          <cell r="F1304">
            <v>56102</v>
          </cell>
          <cell r="H1304">
            <v>5</v>
          </cell>
          <cell r="I1304">
            <v>0</v>
          </cell>
          <cell r="J1304">
            <v>0</v>
          </cell>
          <cell r="K1304">
            <v>763933.44</v>
          </cell>
          <cell r="L1304">
            <v>0</v>
          </cell>
          <cell r="M1304">
            <v>763933.44</v>
          </cell>
          <cell r="N1304">
            <v>0</v>
          </cell>
          <cell r="O1304" t="str">
            <v>Заработная плата</v>
          </cell>
        </row>
        <row r="1305">
          <cell r="A1305">
            <v>9</v>
          </cell>
          <cell r="B1305">
            <v>214</v>
          </cell>
          <cell r="C1305">
            <v>214</v>
          </cell>
          <cell r="D1305">
            <v>970.36</v>
          </cell>
          <cell r="E1305">
            <v>24</v>
          </cell>
          <cell r="F1305">
            <v>56114</v>
          </cell>
          <cell r="H1305">
            <v>5</v>
          </cell>
          <cell r="I1305">
            <v>0</v>
          </cell>
          <cell r="J1305">
            <v>0</v>
          </cell>
          <cell r="K1305">
            <v>273127</v>
          </cell>
          <cell r="L1305">
            <v>0</v>
          </cell>
          <cell r="M1305">
            <v>273127</v>
          </cell>
          <cell r="N1305">
            <v>0</v>
          </cell>
          <cell r="O1305" t="str">
            <v>Взносы на социальное страхование</v>
          </cell>
        </row>
        <row r="1306">
          <cell r="A1306">
            <v>9</v>
          </cell>
          <cell r="B1306">
            <v>214</v>
          </cell>
          <cell r="C1306">
            <v>3563</v>
          </cell>
          <cell r="D1306">
            <v>970.36</v>
          </cell>
          <cell r="E1306">
            <v>24</v>
          </cell>
          <cell r="F1306">
            <v>56114</v>
          </cell>
          <cell r="H1306">
            <v>5</v>
          </cell>
          <cell r="I1306">
            <v>0</v>
          </cell>
          <cell r="J1306">
            <v>0</v>
          </cell>
          <cell r="K1306">
            <v>287557.64</v>
          </cell>
          <cell r="L1306">
            <v>0</v>
          </cell>
          <cell r="M1306">
            <v>287557.64</v>
          </cell>
          <cell r="N1306">
            <v>0</v>
          </cell>
          <cell r="O1306" t="str">
            <v>Взносы на социальное страхование</v>
          </cell>
        </row>
        <row r="1307">
          <cell r="A1307">
            <v>9</v>
          </cell>
          <cell r="B1307">
            <v>214</v>
          </cell>
          <cell r="C1307">
            <v>5996</v>
          </cell>
          <cell r="D1307">
            <v>970.36</v>
          </cell>
          <cell r="E1307">
            <v>24</v>
          </cell>
          <cell r="F1307">
            <v>56114</v>
          </cell>
          <cell r="H1307">
            <v>5</v>
          </cell>
          <cell r="I1307">
            <v>0</v>
          </cell>
          <cell r="J1307">
            <v>0</v>
          </cell>
          <cell r="K1307">
            <v>442010.92</v>
          </cell>
          <cell r="L1307">
            <v>0</v>
          </cell>
          <cell r="M1307">
            <v>442010.92</v>
          </cell>
          <cell r="N1307">
            <v>0</v>
          </cell>
          <cell r="O1307" t="str">
            <v>Взносы на социальное страхование</v>
          </cell>
        </row>
        <row r="1308">
          <cell r="A1308">
            <v>9</v>
          </cell>
          <cell r="B1308">
            <v>214</v>
          </cell>
          <cell r="C1308">
            <v>7783</v>
          </cell>
          <cell r="D1308">
            <v>970.36</v>
          </cell>
          <cell r="E1308">
            <v>24</v>
          </cell>
          <cell r="F1308">
            <v>56114</v>
          </cell>
          <cell r="H1308">
            <v>5</v>
          </cell>
          <cell r="I1308">
            <v>0</v>
          </cell>
          <cell r="J1308">
            <v>0</v>
          </cell>
          <cell r="K1308">
            <v>381116.67</v>
          </cell>
          <cell r="L1308">
            <v>0</v>
          </cell>
          <cell r="M1308">
            <v>381116.67</v>
          </cell>
          <cell r="N1308">
            <v>0</v>
          </cell>
          <cell r="O1308" t="str">
            <v>Взносы на социальное страхование</v>
          </cell>
        </row>
        <row r="1309">
          <cell r="A1309">
            <v>9</v>
          </cell>
          <cell r="B1309">
            <v>214</v>
          </cell>
          <cell r="C1309">
            <v>7845</v>
          </cell>
          <cell r="D1309">
            <v>970.36</v>
          </cell>
          <cell r="E1309">
            <v>24</v>
          </cell>
          <cell r="F1309">
            <v>56114</v>
          </cell>
          <cell r="H1309">
            <v>5</v>
          </cell>
          <cell r="I1309">
            <v>0</v>
          </cell>
          <cell r="J1309">
            <v>0</v>
          </cell>
          <cell r="K1309">
            <v>345309.68</v>
          </cell>
          <cell r="L1309">
            <v>0</v>
          </cell>
          <cell r="M1309">
            <v>345309.68</v>
          </cell>
          <cell r="N1309">
            <v>0</v>
          </cell>
          <cell r="O1309" t="str">
            <v>Взносы на социальное страхование</v>
          </cell>
        </row>
        <row r="1310">
          <cell r="A1310">
            <v>9</v>
          </cell>
          <cell r="B1310">
            <v>214</v>
          </cell>
          <cell r="C1310">
            <v>7948</v>
          </cell>
          <cell r="D1310">
            <v>970.36</v>
          </cell>
          <cell r="E1310">
            <v>24</v>
          </cell>
          <cell r="F1310">
            <v>56114</v>
          </cell>
          <cell r="H1310">
            <v>5</v>
          </cell>
          <cell r="I1310">
            <v>0</v>
          </cell>
          <cell r="J1310">
            <v>0</v>
          </cell>
          <cell r="K1310">
            <v>367948.72</v>
          </cell>
          <cell r="L1310">
            <v>0</v>
          </cell>
          <cell r="M1310">
            <v>367948.72</v>
          </cell>
          <cell r="N1310">
            <v>0</v>
          </cell>
          <cell r="O1310" t="str">
            <v>Взносы на социальное страхование</v>
          </cell>
        </row>
        <row r="1311">
          <cell r="A1311">
            <v>9</v>
          </cell>
          <cell r="B1311">
            <v>214</v>
          </cell>
          <cell r="C1311">
            <v>8002</v>
          </cell>
          <cell r="D1311">
            <v>970.36</v>
          </cell>
          <cell r="E1311">
            <v>24</v>
          </cell>
          <cell r="F1311">
            <v>56114</v>
          </cell>
          <cell r="H1311">
            <v>5</v>
          </cell>
          <cell r="I1311">
            <v>0</v>
          </cell>
          <cell r="J1311">
            <v>0</v>
          </cell>
          <cell r="K1311">
            <v>256633</v>
          </cell>
          <cell r="L1311">
            <v>0</v>
          </cell>
          <cell r="M1311">
            <v>256633</v>
          </cell>
          <cell r="N1311">
            <v>0</v>
          </cell>
          <cell r="O1311" t="str">
            <v>Взносы на социальное страхование</v>
          </cell>
        </row>
        <row r="1312">
          <cell r="A1312">
            <v>9</v>
          </cell>
          <cell r="B1312">
            <v>214</v>
          </cell>
          <cell r="C1312">
            <v>8104</v>
          </cell>
          <cell r="D1312">
            <v>970.36</v>
          </cell>
          <cell r="E1312">
            <v>24</v>
          </cell>
          <cell r="F1312">
            <v>56114</v>
          </cell>
          <cell r="H1312">
            <v>5</v>
          </cell>
          <cell r="I1312">
            <v>0</v>
          </cell>
          <cell r="J1312">
            <v>0</v>
          </cell>
          <cell r="K1312">
            <v>244020.7</v>
          </cell>
          <cell r="L1312">
            <v>0</v>
          </cell>
          <cell r="M1312">
            <v>244020.7</v>
          </cell>
          <cell r="N1312">
            <v>0</v>
          </cell>
          <cell r="O1312" t="str">
            <v>Взносы на социальное страхование</v>
          </cell>
        </row>
        <row r="1313">
          <cell r="A1313">
            <v>9</v>
          </cell>
          <cell r="B1313">
            <v>214</v>
          </cell>
          <cell r="C1313">
            <v>8137</v>
          </cell>
          <cell r="D1313">
            <v>970.36</v>
          </cell>
          <cell r="E1313">
            <v>24</v>
          </cell>
          <cell r="F1313">
            <v>56114</v>
          </cell>
          <cell r="H1313">
            <v>5</v>
          </cell>
          <cell r="I1313">
            <v>0</v>
          </cell>
          <cell r="J1313">
            <v>0</v>
          </cell>
          <cell r="K1313">
            <v>254817</v>
          </cell>
          <cell r="L1313">
            <v>0</v>
          </cell>
          <cell r="M1313">
            <v>254817</v>
          </cell>
          <cell r="N1313">
            <v>0</v>
          </cell>
          <cell r="O1313" t="str">
            <v>Взносы на социальное страхование</v>
          </cell>
        </row>
        <row r="1314">
          <cell r="A1314">
            <v>9</v>
          </cell>
          <cell r="B1314">
            <v>214</v>
          </cell>
          <cell r="C1314">
            <v>8298</v>
          </cell>
          <cell r="D1314">
            <v>970.36</v>
          </cell>
          <cell r="E1314">
            <v>24</v>
          </cell>
          <cell r="F1314">
            <v>56114</v>
          </cell>
          <cell r="H1314">
            <v>5</v>
          </cell>
          <cell r="I1314">
            <v>0</v>
          </cell>
          <cell r="J1314">
            <v>0</v>
          </cell>
          <cell r="K1314">
            <v>361951.27</v>
          </cell>
          <cell r="L1314">
            <v>0</v>
          </cell>
          <cell r="M1314">
            <v>361951.27</v>
          </cell>
          <cell r="N1314">
            <v>0</v>
          </cell>
          <cell r="O1314" t="str">
            <v>Взносы на социальное страхование</v>
          </cell>
        </row>
        <row r="1315">
          <cell r="A1315">
            <v>9</v>
          </cell>
          <cell r="B1315">
            <v>214</v>
          </cell>
          <cell r="C1315">
            <v>8533</v>
          </cell>
          <cell r="D1315">
            <v>970.36</v>
          </cell>
          <cell r="E1315">
            <v>24</v>
          </cell>
          <cell r="F1315">
            <v>56114</v>
          </cell>
          <cell r="H1315">
            <v>5</v>
          </cell>
          <cell r="I1315">
            <v>0</v>
          </cell>
          <cell r="J1315">
            <v>0</v>
          </cell>
          <cell r="K1315">
            <v>114003</v>
          </cell>
          <cell r="L1315">
            <v>0</v>
          </cell>
          <cell r="M1315">
            <v>114003</v>
          </cell>
          <cell r="N1315">
            <v>0</v>
          </cell>
          <cell r="O1315" t="str">
            <v>Взносы на социальное страхование</v>
          </cell>
        </row>
        <row r="1316">
          <cell r="A1316">
            <v>9</v>
          </cell>
          <cell r="B1316">
            <v>214</v>
          </cell>
          <cell r="C1316">
            <v>8659</v>
          </cell>
          <cell r="D1316">
            <v>970.36</v>
          </cell>
          <cell r="E1316">
            <v>24</v>
          </cell>
          <cell r="F1316">
            <v>56114</v>
          </cell>
          <cell r="H1316">
            <v>5</v>
          </cell>
          <cell r="I1316">
            <v>0</v>
          </cell>
          <cell r="J1316">
            <v>0</v>
          </cell>
          <cell r="K1316">
            <v>276256.59999999998</v>
          </cell>
          <cell r="L1316">
            <v>0</v>
          </cell>
          <cell r="M1316">
            <v>276256.59999999998</v>
          </cell>
          <cell r="N1316">
            <v>0</v>
          </cell>
          <cell r="O1316" t="str">
            <v>Взносы на социальное страхование</v>
          </cell>
        </row>
        <row r="1317">
          <cell r="A1317">
            <v>9</v>
          </cell>
          <cell r="B1317">
            <v>214</v>
          </cell>
          <cell r="C1317">
            <v>214</v>
          </cell>
          <cell r="D1317">
            <v>970.37</v>
          </cell>
          <cell r="E1317">
            <v>24</v>
          </cell>
          <cell r="F1317">
            <v>56118</v>
          </cell>
          <cell r="H1317">
            <v>5</v>
          </cell>
          <cell r="I1317">
            <v>0</v>
          </cell>
          <cell r="J1317">
            <v>0</v>
          </cell>
          <cell r="K1317">
            <v>37575</v>
          </cell>
          <cell r="L1317">
            <v>0</v>
          </cell>
          <cell r="M1317">
            <v>37575</v>
          </cell>
          <cell r="N1317">
            <v>0</v>
          </cell>
          <cell r="O1317" t="str">
            <v>Социальная защита - участие банка в расходах по социальной з</v>
          </cell>
        </row>
        <row r="1318">
          <cell r="A1318">
            <v>9</v>
          </cell>
          <cell r="B1318">
            <v>214</v>
          </cell>
          <cell r="C1318">
            <v>5996</v>
          </cell>
          <cell r="D1318">
            <v>970.37</v>
          </cell>
          <cell r="E1318">
            <v>24</v>
          </cell>
          <cell r="F1318">
            <v>56118</v>
          </cell>
          <cell r="H1318">
            <v>5</v>
          </cell>
          <cell r="I1318">
            <v>0</v>
          </cell>
          <cell r="J1318">
            <v>0</v>
          </cell>
          <cell r="K1318">
            <v>116130</v>
          </cell>
          <cell r="L1318">
            <v>5280</v>
          </cell>
          <cell r="M1318">
            <v>110850</v>
          </cell>
          <cell r="N1318">
            <v>0</v>
          </cell>
          <cell r="O1318" t="str">
            <v>Социальная защита - участие банка в расходах по социальной з</v>
          </cell>
        </row>
        <row r="1319">
          <cell r="A1319">
            <v>9</v>
          </cell>
          <cell r="B1319">
            <v>214</v>
          </cell>
          <cell r="C1319">
            <v>7783</v>
          </cell>
          <cell r="D1319">
            <v>970.37</v>
          </cell>
          <cell r="E1319">
            <v>24</v>
          </cell>
          <cell r="F1319">
            <v>56118</v>
          </cell>
          <cell r="H1319">
            <v>5</v>
          </cell>
          <cell r="I1319">
            <v>0</v>
          </cell>
          <cell r="J1319">
            <v>0</v>
          </cell>
          <cell r="K1319">
            <v>110775</v>
          </cell>
          <cell r="L1319">
            <v>0</v>
          </cell>
          <cell r="M1319">
            <v>110775</v>
          </cell>
          <cell r="N1319">
            <v>0</v>
          </cell>
          <cell r="O1319" t="str">
            <v>Социальная защита - участие банка в расходах по социальной з</v>
          </cell>
        </row>
        <row r="1320">
          <cell r="A1320">
            <v>9</v>
          </cell>
          <cell r="B1320">
            <v>214</v>
          </cell>
          <cell r="C1320">
            <v>7845</v>
          </cell>
          <cell r="D1320">
            <v>970.37</v>
          </cell>
          <cell r="E1320">
            <v>24</v>
          </cell>
          <cell r="F1320">
            <v>56118</v>
          </cell>
          <cell r="H1320">
            <v>5</v>
          </cell>
          <cell r="I1320">
            <v>0</v>
          </cell>
          <cell r="J1320">
            <v>0</v>
          </cell>
          <cell r="K1320">
            <v>82675</v>
          </cell>
          <cell r="L1320">
            <v>0</v>
          </cell>
          <cell r="M1320">
            <v>82675</v>
          </cell>
          <cell r="N1320">
            <v>0</v>
          </cell>
          <cell r="O1320" t="str">
            <v>Социальная защита - участие банка в расходах по социальной з</v>
          </cell>
        </row>
        <row r="1321">
          <cell r="A1321">
            <v>9</v>
          </cell>
          <cell r="B1321">
            <v>214</v>
          </cell>
          <cell r="C1321">
            <v>7948</v>
          </cell>
          <cell r="D1321">
            <v>970.37</v>
          </cell>
          <cell r="E1321">
            <v>24</v>
          </cell>
          <cell r="F1321">
            <v>56118</v>
          </cell>
          <cell r="H1321">
            <v>5</v>
          </cell>
          <cell r="I1321">
            <v>0</v>
          </cell>
          <cell r="J1321">
            <v>0</v>
          </cell>
          <cell r="K1321">
            <v>113125</v>
          </cell>
          <cell r="L1321">
            <v>0</v>
          </cell>
          <cell r="M1321">
            <v>113125</v>
          </cell>
          <cell r="N1321">
            <v>0</v>
          </cell>
          <cell r="O1321" t="str">
            <v>Социальная защита - участие банка в расходах по социальной з</v>
          </cell>
        </row>
        <row r="1322">
          <cell r="A1322">
            <v>9</v>
          </cell>
          <cell r="B1322">
            <v>214</v>
          </cell>
          <cell r="C1322">
            <v>8002</v>
          </cell>
          <cell r="D1322">
            <v>970.37</v>
          </cell>
          <cell r="E1322">
            <v>24</v>
          </cell>
          <cell r="F1322">
            <v>56118</v>
          </cell>
          <cell r="H1322">
            <v>5</v>
          </cell>
          <cell r="I1322">
            <v>0</v>
          </cell>
          <cell r="J1322">
            <v>0</v>
          </cell>
          <cell r="K1322">
            <v>123606.21</v>
          </cell>
          <cell r="L1322">
            <v>0</v>
          </cell>
          <cell r="M1322">
            <v>123606.21</v>
          </cell>
          <cell r="N1322">
            <v>0</v>
          </cell>
          <cell r="O1322" t="str">
            <v>Социальная защита - участие банка в расходах по социальной з</v>
          </cell>
        </row>
        <row r="1323">
          <cell r="A1323">
            <v>9</v>
          </cell>
          <cell r="B1323">
            <v>214</v>
          </cell>
          <cell r="C1323">
            <v>8104</v>
          </cell>
          <cell r="D1323">
            <v>970.37</v>
          </cell>
          <cell r="E1323">
            <v>24</v>
          </cell>
          <cell r="F1323">
            <v>56118</v>
          </cell>
          <cell r="H1323">
            <v>5</v>
          </cell>
          <cell r="I1323">
            <v>0</v>
          </cell>
          <cell r="J1323">
            <v>0</v>
          </cell>
          <cell r="K1323">
            <v>86985</v>
          </cell>
          <cell r="L1323">
            <v>0</v>
          </cell>
          <cell r="M1323">
            <v>86985</v>
          </cell>
          <cell r="N1323">
            <v>0</v>
          </cell>
          <cell r="O1323" t="str">
            <v>Социальная защита - участие банка в расходах по социальной з</v>
          </cell>
        </row>
        <row r="1324">
          <cell r="A1324">
            <v>9</v>
          </cell>
          <cell r="B1324">
            <v>214</v>
          </cell>
          <cell r="C1324">
            <v>8137</v>
          </cell>
          <cell r="D1324">
            <v>970.37</v>
          </cell>
          <cell r="E1324">
            <v>24</v>
          </cell>
          <cell r="F1324">
            <v>56118</v>
          </cell>
          <cell r="H1324">
            <v>5</v>
          </cell>
          <cell r="I1324">
            <v>0</v>
          </cell>
          <cell r="J1324">
            <v>0</v>
          </cell>
          <cell r="K1324">
            <v>83160</v>
          </cell>
          <cell r="L1324">
            <v>0</v>
          </cell>
          <cell r="M1324">
            <v>83160</v>
          </cell>
          <cell r="N1324">
            <v>0</v>
          </cell>
          <cell r="O1324" t="str">
            <v>Социальная защита - участие банка в расходах по социальной з</v>
          </cell>
        </row>
        <row r="1325">
          <cell r="A1325">
            <v>9</v>
          </cell>
          <cell r="B1325">
            <v>214</v>
          </cell>
          <cell r="C1325">
            <v>8298</v>
          </cell>
          <cell r="D1325">
            <v>970.37</v>
          </cell>
          <cell r="E1325">
            <v>24</v>
          </cell>
          <cell r="F1325">
            <v>56118</v>
          </cell>
          <cell r="H1325">
            <v>5</v>
          </cell>
          <cell r="I1325">
            <v>0</v>
          </cell>
          <cell r="J1325">
            <v>0</v>
          </cell>
          <cell r="K1325">
            <v>38400</v>
          </cell>
          <cell r="L1325">
            <v>0</v>
          </cell>
          <cell r="M1325">
            <v>38400</v>
          </cell>
          <cell r="N1325">
            <v>0</v>
          </cell>
          <cell r="O1325" t="str">
            <v>Социальная защита - участие банка в расходах по социальной з</v>
          </cell>
        </row>
        <row r="1326">
          <cell r="A1326">
            <v>9</v>
          </cell>
          <cell r="B1326">
            <v>214</v>
          </cell>
          <cell r="C1326">
            <v>8533</v>
          </cell>
          <cell r="D1326">
            <v>970.37</v>
          </cell>
          <cell r="E1326">
            <v>24</v>
          </cell>
          <cell r="F1326">
            <v>56118</v>
          </cell>
          <cell r="H1326">
            <v>5</v>
          </cell>
          <cell r="I1326">
            <v>0</v>
          </cell>
          <cell r="J1326">
            <v>0</v>
          </cell>
          <cell r="K1326">
            <v>19110</v>
          </cell>
          <cell r="L1326">
            <v>0</v>
          </cell>
          <cell r="M1326">
            <v>19110</v>
          </cell>
          <cell r="N1326">
            <v>0</v>
          </cell>
          <cell r="O1326" t="str">
            <v>Социальная защита - участие банка в расходах по социальной з</v>
          </cell>
        </row>
        <row r="1327">
          <cell r="A1327">
            <v>9</v>
          </cell>
          <cell r="B1327">
            <v>214</v>
          </cell>
          <cell r="C1327">
            <v>8659</v>
          </cell>
          <cell r="D1327">
            <v>970.37</v>
          </cell>
          <cell r="E1327">
            <v>24</v>
          </cell>
          <cell r="F1327">
            <v>56118</v>
          </cell>
          <cell r="H1327">
            <v>5</v>
          </cell>
          <cell r="I1327">
            <v>0</v>
          </cell>
          <cell r="J1327">
            <v>0</v>
          </cell>
          <cell r="K1327">
            <v>23430</v>
          </cell>
          <cell r="L1327">
            <v>0</v>
          </cell>
          <cell r="M1327">
            <v>23430</v>
          </cell>
          <cell r="N1327">
            <v>0</v>
          </cell>
          <cell r="O1327" t="str">
            <v>Социальная защита - участие банка в расходах по социальной з</v>
          </cell>
        </row>
        <row r="1328">
          <cell r="A1328">
            <v>9</v>
          </cell>
          <cell r="B1328">
            <v>214</v>
          </cell>
          <cell r="C1328">
            <v>7948</v>
          </cell>
          <cell r="D1328">
            <v>970.38</v>
          </cell>
          <cell r="E1328">
            <v>24</v>
          </cell>
          <cell r="F1328">
            <v>56195</v>
          </cell>
          <cell r="H1328">
            <v>5</v>
          </cell>
          <cell r="I1328">
            <v>0</v>
          </cell>
          <cell r="J1328">
            <v>0</v>
          </cell>
          <cell r="K1328">
            <v>10000</v>
          </cell>
          <cell r="L1328">
            <v>0</v>
          </cell>
          <cell r="M1328">
            <v>10000</v>
          </cell>
          <cell r="N1328">
            <v>0</v>
          </cell>
          <cell r="O1328" t="str">
            <v>Другие расходы на сотрудников</v>
          </cell>
        </row>
        <row r="1329">
          <cell r="A1329">
            <v>9</v>
          </cell>
          <cell r="B1329">
            <v>214</v>
          </cell>
          <cell r="C1329">
            <v>8104</v>
          </cell>
          <cell r="D1329">
            <v>970.39</v>
          </cell>
          <cell r="E1329">
            <v>24</v>
          </cell>
          <cell r="F1329">
            <v>56202</v>
          </cell>
          <cell r="H1329">
            <v>5</v>
          </cell>
          <cell r="I1329">
            <v>0</v>
          </cell>
          <cell r="J1329">
            <v>0</v>
          </cell>
          <cell r="K1329">
            <v>20000</v>
          </cell>
          <cell r="L1329">
            <v>0</v>
          </cell>
          <cell r="M1329">
            <v>20000</v>
          </cell>
          <cell r="N1329">
            <v>0</v>
          </cell>
          <cell r="O1329" t="str">
            <v>Ijara</v>
          </cell>
        </row>
        <row r="1330">
          <cell r="A1330">
            <v>9</v>
          </cell>
          <cell r="B1330">
            <v>214</v>
          </cell>
          <cell r="C1330">
            <v>8533</v>
          </cell>
          <cell r="D1330">
            <v>970.39</v>
          </cell>
          <cell r="E1330">
            <v>24</v>
          </cell>
          <cell r="F1330">
            <v>56202</v>
          </cell>
          <cell r="H1330">
            <v>5</v>
          </cell>
          <cell r="I1330">
            <v>0</v>
          </cell>
          <cell r="J1330">
            <v>0</v>
          </cell>
          <cell r="K1330">
            <v>10276</v>
          </cell>
          <cell r="L1330">
            <v>0</v>
          </cell>
          <cell r="M1330">
            <v>10276</v>
          </cell>
          <cell r="N1330">
            <v>0</v>
          </cell>
          <cell r="O1330" t="str">
            <v>Ijara</v>
          </cell>
        </row>
        <row r="1331">
          <cell r="A1331">
            <v>9</v>
          </cell>
          <cell r="B1331">
            <v>214</v>
          </cell>
          <cell r="C1331">
            <v>5996</v>
          </cell>
          <cell r="D1331">
            <v>970.4</v>
          </cell>
          <cell r="E1331">
            <v>24</v>
          </cell>
          <cell r="F1331">
            <v>56206</v>
          </cell>
          <cell r="H1331">
            <v>5</v>
          </cell>
          <cell r="I1331">
            <v>0</v>
          </cell>
          <cell r="J1331">
            <v>0</v>
          </cell>
          <cell r="K1331">
            <v>17706</v>
          </cell>
          <cell r="L1331">
            <v>0</v>
          </cell>
          <cell r="M1331">
            <v>17706</v>
          </cell>
          <cell r="N1331">
            <v>0</v>
          </cell>
          <cell r="O1331" t="str">
            <v>Suv</v>
          </cell>
        </row>
        <row r="1332">
          <cell r="A1332">
            <v>9</v>
          </cell>
          <cell r="B1332">
            <v>214</v>
          </cell>
          <cell r="C1332">
            <v>7783</v>
          </cell>
          <cell r="D1332">
            <v>970.4</v>
          </cell>
          <cell r="E1332">
            <v>24</v>
          </cell>
          <cell r="F1332">
            <v>56206</v>
          </cell>
          <cell r="H1332">
            <v>5</v>
          </cell>
          <cell r="I1332">
            <v>0</v>
          </cell>
          <cell r="J1332">
            <v>0</v>
          </cell>
          <cell r="K1332">
            <v>30470</v>
          </cell>
          <cell r="L1332">
            <v>0</v>
          </cell>
          <cell r="M1332">
            <v>30470</v>
          </cell>
          <cell r="N1332">
            <v>0</v>
          </cell>
          <cell r="O1332" t="str">
            <v>Suv</v>
          </cell>
        </row>
        <row r="1333">
          <cell r="A1333">
            <v>9</v>
          </cell>
          <cell r="B1333">
            <v>214</v>
          </cell>
          <cell r="C1333">
            <v>8104</v>
          </cell>
          <cell r="D1333">
            <v>970.4</v>
          </cell>
          <cell r="E1333">
            <v>24</v>
          </cell>
          <cell r="F1333">
            <v>56206</v>
          </cell>
          <cell r="H1333">
            <v>5</v>
          </cell>
          <cell r="I1333">
            <v>0</v>
          </cell>
          <cell r="J1333">
            <v>0</v>
          </cell>
          <cell r="K1333">
            <v>85000</v>
          </cell>
          <cell r="L1333">
            <v>0</v>
          </cell>
          <cell r="M1333">
            <v>85000</v>
          </cell>
          <cell r="N1333">
            <v>0</v>
          </cell>
          <cell r="O1333" t="str">
            <v>Suv</v>
          </cell>
        </row>
        <row r="1334">
          <cell r="A1334">
            <v>9</v>
          </cell>
          <cell r="B1334">
            <v>214</v>
          </cell>
          <cell r="C1334">
            <v>8298</v>
          </cell>
          <cell r="D1334">
            <v>970.4</v>
          </cell>
          <cell r="E1334">
            <v>24</v>
          </cell>
          <cell r="F1334">
            <v>56206</v>
          </cell>
          <cell r="H1334">
            <v>5</v>
          </cell>
          <cell r="I1334">
            <v>0</v>
          </cell>
          <cell r="J1334">
            <v>0</v>
          </cell>
          <cell r="K1334">
            <v>71490</v>
          </cell>
          <cell r="L1334">
            <v>0</v>
          </cell>
          <cell r="M1334">
            <v>71490</v>
          </cell>
          <cell r="N1334">
            <v>0</v>
          </cell>
          <cell r="O1334" t="str">
            <v>Suv</v>
          </cell>
        </row>
        <row r="1335">
          <cell r="A1335">
            <v>9</v>
          </cell>
          <cell r="B1335">
            <v>214</v>
          </cell>
          <cell r="C1335">
            <v>214</v>
          </cell>
          <cell r="D1335">
            <v>970.41</v>
          </cell>
          <cell r="E1335">
            <v>24</v>
          </cell>
          <cell r="F1335">
            <v>56210</v>
          </cell>
          <cell r="H1335">
            <v>5</v>
          </cell>
          <cell r="I1335">
            <v>0</v>
          </cell>
          <cell r="J1335">
            <v>0</v>
          </cell>
          <cell r="K1335">
            <v>216000</v>
          </cell>
          <cell r="L1335">
            <v>0</v>
          </cell>
          <cell r="M1335">
            <v>216000</v>
          </cell>
          <cell r="N1335">
            <v>0</v>
          </cell>
          <cell r="O1335" t="str">
            <v>Электричество и отопление</v>
          </cell>
        </row>
        <row r="1336">
          <cell r="A1336">
            <v>9</v>
          </cell>
          <cell r="B1336">
            <v>214</v>
          </cell>
          <cell r="C1336">
            <v>3563</v>
          </cell>
          <cell r="D1336">
            <v>970.41</v>
          </cell>
          <cell r="E1336">
            <v>24</v>
          </cell>
          <cell r="F1336">
            <v>56210</v>
          </cell>
          <cell r="H1336">
            <v>5</v>
          </cell>
          <cell r="I1336">
            <v>0</v>
          </cell>
          <cell r="J1336">
            <v>0</v>
          </cell>
          <cell r="K1336">
            <v>265119</v>
          </cell>
          <cell r="L1336">
            <v>0</v>
          </cell>
          <cell r="M1336">
            <v>265119</v>
          </cell>
          <cell r="N1336">
            <v>0</v>
          </cell>
          <cell r="O1336" t="str">
            <v>Электричество и отопление</v>
          </cell>
        </row>
        <row r="1337">
          <cell r="A1337">
            <v>9</v>
          </cell>
          <cell r="B1337">
            <v>214</v>
          </cell>
          <cell r="C1337">
            <v>5996</v>
          </cell>
          <cell r="D1337">
            <v>970.41</v>
          </cell>
          <cell r="E1337">
            <v>24</v>
          </cell>
          <cell r="F1337">
            <v>56210</v>
          </cell>
          <cell r="H1337">
            <v>5</v>
          </cell>
          <cell r="I1337">
            <v>0</v>
          </cell>
          <cell r="J1337">
            <v>0</v>
          </cell>
          <cell r="K1337">
            <v>137479.25</v>
          </cell>
          <cell r="L1337">
            <v>0</v>
          </cell>
          <cell r="M1337">
            <v>137479.25</v>
          </cell>
          <cell r="N1337">
            <v>0</v>
          </cell>
          <cell r="O1337" t="str">
            <v>Электричество и отопление</v>
          </cell>
        </row>
        <row r="1338">
          <cell r="A1338">
            <v>9</v>
          </cell>
          <cell r="B1338">
            <v>214</v>
          </cell>
          <cell r="C1338">
            <v>7783</v>
          </cell>
          <cell r="D1338">
            <v>970.41</v>
          </cell>
          <cell r="E1338">
            <v>24</v>
          </cell>
          <cell r="F1338">
            <v>56210</v>
          </cell>
          <cell r="H1338">
            <v>5</v>
          </cell>
          <cell r="I1338">
            <v>0</v>
          </cell>
          <cell r="J1338">
            <v>0</v>
          </cell>
          <cell r="K1338">
            <v>165760</v>
          </cell>
          <cell r="L1338">
            <v>0</v>
          </cell>
          <cell r="M1338">
            <v>165760</v>
          </cell>
          <cell r="N1338">
            <v>0</v>
          </cell>
          <cell r="O1338" t="str">
            <v>Электричество и отопление</v>
          </cell>
        </row>
        <row r="1339">
          <cell r="A1339">
            <v>9</v>
          </cell>
          <cell r="B1339">
            <v>214</v>
          </cell>
          <cell r="C1339">
            <v>7845</v>
          </cell>
          <cell r="D1339">
            <v>970.41</v>
          </cell>
          <cell r="E1339">
            <v>24</v>
          </cell>
          <cell r="F1339">
            <v>56210</v>
          </cell>
          <cell r="H1339">
            <v>5</v>
          </cell>
          <cell r="I1339">
            <v>0</v>
          </cell>
          <cell r="J1339">
            <v>0</v>
          </cell>
          <cell r="K1339">
            <v>199400</v>
          </cell>
          <cell r="L1339">
            <v>0</v>
          </cell>
          <cell r="M1339">
            <v>199400</v>
          </cell>
          <cell r="N1339">
            <v>0</v>
          </cell>
          <cell r="O1339" t="str">
            <v>Электричество и отопление</v>
          </cell>
        </row>
        <row r="1340">
          <cell r="A1340">
            <v>9</v>
          </cell>
          <cell r="B1340">
            <v>214</v>
          </cell>
          <cell r="C1340">
            <v>7948</v>
          </cell>
          <cell r="D1340">
            <v>970.41</v>
          </cell>
          <cell r="E1340">
            <v>24</v>
          </cell>
          <cell r="F1340">
            <v>56210</v>
          </cell>
          <cell r="H1340">
            <v>5</v>
          </cell>
          <cell r="I1340">
            <v>0</v>
          </cell>
          <cell r="J1340">
            <v>0</v>
          </cell>
          <cell r="K1340">
            <v>251887</v>
          </cell>
          <cell r="L1340">
            <v>0</v>
          </cell>
          <cell r="M1340">
            <v>251887</v>
          </cell>
          <cell r="N1340">
            <v>0</v>
          </cell>
          <cell r="O1340" t="str">
            <v>Электричество и отопление</v>
          </cell>
        </row>
        <row r="1341">
          <cell r="A1341">
            <v>9</v>
          </cell>
          <cell r="B1341">
            <v>214</v>
          </cell>
          <cell r="C1341">
            <v>8002</v>
          </cell>
          <cell r="D1341">
            <v>970.41</v>
          </cell>
          <cell r="E1341">
            <v>24</v>
          </cell>
          <cell r="F1341">
            <v>56210</v>
          </cell>
          <cell r="H1341">
            <v>5</v>
          </cell>
          <cell r="I1341">
            <v>0</v>
          </cell>
          <cell r="J1341">
            <v>0</v>
          </cell>
          <cell r="K1341">
            <v>86568</v>
          </cell>
          <cell r="L1341">
            <v>0</v>
          </cell>
          <cell r="M1341">
            <v>86568</v>
          </cell>
          <cell r="N1341">
            <v>0</v>
          </cell>
          <cell r="O1341" t="str">
            <v>Электричество и отопление</v>
          </cell>
        </row>
        <row r="1342">
          <cell r="A1342">
            <v>9</v>
          </cell>
          <cell r="B1342">
            <v>214</v>
          </cell>
          <cell r="C1342">
            <v>8104</v>
          </cell>
          <cell r="D1342">
            <v>970.41</v>
          </cell>
          <cell r="E1342">
            <v>24</v>
          </cell>
          <cell r="F1342">
            <v>56210</v>
          </cell>
          <cell r="H1342">
            <v>5</v>
          </cell>
          <cell r="I1342">
            <v>0</v>
          </cell>
          <cell r="J1342">
            <v>0</v>
          </cell>
          <cell r="K1342">
            <v>270600</v>
          </cell>
          <cell r="L1342">
            <v>0</v>
          </cell>
          <cell r="M1342">
            <v>270600</v>
          </cell>
          <cell r="N1342">
            <v>0</v>
          </cell>
          <cell r="O1342" t="str">
            <v>Электричество и отопление</v>
          </cell>
        </row>
        <row r="1343">
          <cell r="A1343">
            <v>9</v>
          </cell>
          <cell r="B1343">
            <v>214</v>
          </cell>
          <cell r="C1343">
            <v>8137</v>
          </cell>
          <cell r="D1343">
            <v>970.41</v>
          </cell>
          <cell r="E1343">
            <v>24</v>
          </cell>
          <cell r="F1343">
            <v>56210</v>
          </cell>
          <cell r="H1343">
            <v>5</v>
          </cell>
          <cell r="I1343">
            <v>0</v>
          </cell>
          <cell r="J1343">
            <v>0</v>
          </cell>
          <cell r="K1343">
            <v>211510</v>
          </cell>
          <cell r="L1343">
            <v>0</v>
          </cell>
          <cell r="M1343">
            <v>211510</v>
          </cell>
          <cell r="N1343">
            <v>0</v>
          </cell>
          <cell r="O1343" t="str">
            <v>Электричество и отопление</v>
          </cell>
        </row>
        <row r="1344">
          <cell r="A1344">
            <v>9</v>
          </cell>
          <cell r="B1344">
            <v>214</v>
          </cell>
          <cell r="C1344">
            <v>8659</v>
          </cell>
          <cell r="D1344">
            <v>970.41</v>
          </cell>
          <cell r="E1344">
            <v>24</v>
          </cell>
          <cell r="F1344">
            <v>56210</v>
          </cell>
          <cell r="H1344">
            <v>5</v>
          </cell>
          <cell r="I1344">
            <v>0</v>
          </cell>
          <cell r="J1344">
            <v>0</v>
          </cell>
          <cell r="K1344">
            <v>209412.1</v>
          </cell>
          <cell r="L1344">
            <v>0</v>
          </cell>
          <cell r="M1344">
            <v>209412.1</v>
          </cell>
          <cell r="N1344">
            <v>0</v>
          </cell>
          <cell r="O1344" t="str">
            <v>Электричество и отопление</v>
          </cell>
        </row>
        <row r="1345">
          <cell r="A1345">
            <v>9</v>
          </cell>
          <cell r="B1345">
            <v>214</v>
          </cell>
          <cell r="C1345">
            <v>5996</v>
          </cell>
          <cell r="D1345">
            <v>970.42</v>
          </cell>
          <cell r="E1345">
            <v>24</v>
          </cell>
          <cell r="F1345">
            <v>56214</v>
          </cell>
          <cell r="H1345">
            <v>5</v>
          </cell>
          <cell r="I1345">
            <v>0</v>
          </cell>
          <cell r="J1345">
            <v>0</v>
          </cell>
          <cell r="K1345">
            <v>900</v>
          </cell>
          <cell r="L1345">
            <v>0</v>
          </cell>
          <cell r="M1345">
            <v>900</v>
          </cell>
          <cell r="N1345">
            <v>0</v>
          </cell>
          <cell r="O1345" t="str">
            <v>Ремонт и содержание</v>
          </cell>
        </row>
        <row r="1346">
          <cell r="A1346">
            <v>9</v>
          </cell>
          <cell r="B1346">
            <v>214</v>
          </cell>
          <cell r="C1346">
            <v>7948</v>
          </cell>
          <cell r="D1346">
            <v>970.42</v>
          </cell>
          <cell r="E1346">
            <v>24</v>
          </cell>
          <cell r="F1346">
            <v>56214</v>
          </cell>
          <cell r="H1346">
            <v>5</v>
          </cell>
          <cell r="I1346">
            <v>0</v>
          </cell>
          <cell r="J1346">
            <v>0</v>
          </cell>
          <cell r="K1346">
            <v>11500</v>
          </cell>
          <cell r="L1346">
            <v>0</v>
          </cell>
          <cell r="M1346">
            <v>11500</v>
          </cell>
          <cell r="N1346">
            <v>0</v>
          </cell>
          <cell r="O1346" t="str">
            <v>Ремонт и содержание</v>
          </cell>
        </row>
        <row r="1347">
          <cell r="A1347">
            <v>9</v>
          </cell>
          <cell r="B1347">
            <v>214</v>
          </cell>
          <cell r="C1347">
            <v>8298</v>
          </cell>
          <cell r="D1347">
            <v>970.42</v>
          </cell>
          <cell r="E1347">
            <v>24</v>
          </cell>
          <cell r="F1347">
            <v>56214</v>
          </cell>
          <cell r="H1347">
            <v>5</v>
          </cell>
          <cell r="I1347">
            <v>0</v>
          </cell>
          <cell r="J1347">
            <v>0</v>
          </cell>
          <cell r="K1347">
            <v>8000</v>
          </cell>
          <cell r="L1347">
            <v>0</v>
          </cell>
          <cell r="M1347">
            <v>8000</v>
          </cell>
          <cell r="N1347">
            <v>0</v>
          </cell>
          <cell r="O1347" t="str">
            <v>Ремонт и содержание</v>
          </cell>
        </row>
        <row r="1348">
          <cell r="A1348">
            <v>9</v>
          </cell>
          <cell r="B1348">
            <v>214</v>
          </cell>
          <cell r="C1348">
            <v>8533</v>
          </cell>
          <cell r="D1348">
            <v>970.42</v>
          </cell>
          <cell r="E1348">
            <v>24</v>
          </cell>
          <cell r="F1348">
            <v>56214</v>
          </cell>
          <cell r="H1348">
            <v>5</v>
          </cell>
          <cell r="I1348">
            <v>0</v>
          </cell>
          <cell r="J1348">
            <v>0</v>
          </cell>
          <cell r="K1348">
            <v>150</v>
          </cell>
          <cell r="L1348">
            <v>0</v>
          </cell>
          <cell r="M1348">
            <v>150</v>
          </cell>
          <cell r="N1348">
            <v>0</v>
          </cell>
          <cell r="O1348" t="str">
            <v>Ремонт и содержание</v>
          </cell>
        </row>
        <row r="1349">
          <cell r="A1349">
            <v>9</v>
          </cell>
          <cell r="B1349">
            <v>214</v>
          </cell>
          <cell r="C1349">
            <v>3563</v>
          </cell>
          <cell r="D1349">
            <v>970.43</v>
          </cell>
          <cell r="E1349">
            <v>24</v>
          </cell>
          <cell r="F1349">
            <v>56218</v>
          </cell>
          <cell r="H1349">
            <v>5</v>
          </cell>
          <cell r="I1349">
            <v>0</v>
          </cell>
          <cell r="J1349">
            <v>0</v>
          </cell>
          <cell r="K1349">
            <v>30000</v>
          </cell>
          <cell r="L1349">
            <v>0</v>
          </cell>
          <cell r="M1349">
            <v>30000</v>
          </cell>
          <cell r="N1349">
            <v>0</v>
          </cell>
          <cell r="O1349" t="str">
            <v>Охрана</v>
          </cell>
        </row>
        <row r="1350">
          <cell r="A1350">
            <v>9</v>
          </cell>
          <cell r="B1350">
            <v>214</v>
          </cell>
          <cell r="C1350">
            <v>5996</v>
          </cell>
          <cell r="D1350">
            <v>970.43</v>
          </cell>
          <cell r="E1350">
            <v>24</v>
          </cell>
          <cell r="F1350">
            <v>56218</v>
          </cell>
          <cell r="H1350">
            <v>5</v>
          </cell>
          <cell r="I1350">
            <v>0</v>
          </cell>
          <cell r="J1350">
            <v>0</v>
          </cell>
          <cell r="K1350">
            <v>387179</v>
          </cell>
          <cell r="L1350">
            <v>0</v>
          </cell>
          <cell r="M1350">
            <v>387179</v>
          </cell>
          <cell r="N1350">
            <v>0</v>
          </cell>
          <cell r="O1350" t="str">
            <v>Охрана</v>
          </cell>
        </row>
        <row r="1351">
          <cell r="A1351">
            <v>9</v>
          </cell>
          <cell r="B1351">
            <v>214</v>
          </cell>
          <cell r="C1351">
            <v>7783</v>
          </cell>
          <cell r="D1351">
            <v>970.43</v>
          </cell>
          <cell r="E1351">
            <v>24</v>
          </cell>
          <cell r="F1351">
            <v>56218</v>
          </cell>
          <cell r="H1351">
            <v>5</v>
          </cell>
          <cell r="I1351">
            <v>0</v>
          </cell>
          <cell r="J1351">
            <v>0</v>
          </cell>
          <cell r="K1351">
            <v>90000</v>
          </cell>
          <cell r="L1351">
            <v>0</v>
          </cell>
          <cell r="M1351">
            <v>90000</v>
          </cell>
          <cell r="N1351">
            <v>0</v>
          </cell>
          <cell r="O1351" t="str">
            <v>Охрана</v>
          </cell>
        </row>
        <row r="1352">
          <cell r="A1352">
            <v>9</v>
          </cell>
          <cell r="B1352">
            <v>214</v>
          </cell>
          <cell r="C1352">
            <v>7845</v>
          </cell>
          <cell r="D1352">
            <v>970.43</v>
          </cell>
          <cell r="E1352">
            <v>24</v>
          </cell>
          <cell r="F1352">
            <v>56218</v>
          </cell>
          <cell r="H1352">
            <v>5</v>
          </cell>
          <cell r="I1352">
            <v>0</v>
          </cell>
          <cell r="J1352">
            <v>0</v>
          </cell>
          <cell r="K1352">
            <v>240000</v>
          </cell>
          <cell r="L1352">
            <v>0</v>
          </cell>
          <cell r="M1352">
            <v>240000</v>
          </cell>
          <cell r="N1352">
            <v>0</v>
          </cell>
          <cell r="O1352" t="str">
            <v>Охрана</v>
          </cell>
        </row>
        <row r="1353">
          <cell r="A1353">
            <v>9</v>
          </cell>
          <cell r="B1353">
            <v>214</v>
          </cell>
          <cell r="C1353">
            <v>7948</v>
          </cell>
          <cell r="D1353">
            <v>970.43</v>
          </cell>
          <cell r="E1353">
            <v>24</v>
          </cell>
          <cell r="F1353">
            <v>56218</v>
          </cell>
          <cell r="H1353">
            <v>5</v>
          </cell>
          <cell r="I1353">
            <v>0</v>
          </cell>
          <cell r="J1353">
            <v>0</v>
          </cell>
          <cell r="K1353">
            <v>180000</v>
          </cell>
          <cell r="L1353">
            <v>0</v>
          </cell>
          <cell r="M1353">
            <v>180000</v>
          </cell>
          <cell r="N1353">
            <v>0</v>
          </cell>
          <cell r="O1353" t="str">
            <v>Охрана</v>
          </cell>
        </row>
        <row r="1354">
          <cell r="A1354">
            <v>9</v>
          </cell>
          <cell r="B1354">
            <v>214</v>
          </cell>
          <cell r="C1354">
            <v>8104</v>
          </cell>
          <cell r="D1354">
            <v>970.43</v>
          </cell>
          <cell r="E1354">
            <v>24</v>
          </cell>
          <cell r="F1354">
            <v>56218</v>
          </cell>
          <cell r="H1354">
            <v>5</v>
          </cell>
          <cell r="I1354">
            <v>0</v>
          </cell>
          <cell r="J1354">
            <v>0</v>
          </cell>
          <cell r="K1354">
            <v>30000</v>
          </cell>
          <cell r="L1354">
            <v>0</v>
          </cell>
          <cell r="M1354">
            <v>30000</v>
          </cell>
          <cell r="N1354">
            <v>0</v>
          </cell>
          <cell r="O1354" t="str">
            <v>Охрана</v>
          </cell>
        </row>
        <row r="1355">
          <cell r="A1355">
            <v>9</v>
          </cell>
          <cell r="B1355">
            <v>214</v>
          </cell>
          <cell r="C1355">
            <v>8137</v>
          </cell>
          <cell r="D1355">
            <v>970.43</v>
          </cell>
          <cell r="E1355">
            <v>24</v>
          </cell>
          <cell r="F1355">
            <v>56218</v>
          </cell>
          <cell r="H1355">
            <v>5</v>
          </cell>
          <cell r="I1355">
            <v>0</v>
          </cell>
          <cell r="J1355">
            <v>0</v>
          </cell>
          <cell r="K1355">
            <v>705000</v>
          </cell>
          <cell r="L1355">
            <v>0</v>
          </cell>
          <cell r="M1355">
            <v>705000</v>
          </cell>
          <cell r="N1355">
            <v>0</v>
          </cell>
          <cell r="O1355" t="str">
            <v>Охрана</v>
          </cell>
        </row>
        <row r="1356">
          <cell r="A1356">
            <v>9</v>
          </cell>
          <cell r="B1356">
            <v>214</v>
          </cell>
          <cell r="C1356">
            <v>8533</v>
          </cell>
          <cell r="D1356">
            <v>970.43</v>
          </cell>
          <cell r="E1356">
            <v>24</v>
          </cell>
          <cell r="F1356">
            <v>56218</v>
          </cell>
          <cell r="H1356">
            <v>5</v>
          </cell>
          <cell r="I1356">
            <v>0</v>
          </cell>
          <cell r="J1356">
            <v>0</v>
          </cell>
          <cell r="K1356">
            <v>33500</v>
          </cell>
          <cell r="L1356">
            <v>0</v>
          </cell>
          <cell r="M1356">
            <v>33500</v>
          </cell>
          <cell r="N1356">
            <v>0</v>
          </cell>
          <cell r="O1356" t="str">
            <v>Охрана</v>
          </cell>
        </row>
        <row r="1357">
          <cell r="A1357">
            <v>9</v>
          </cell>
          <cell r="B1357">
            <v>214</v>
          </cell>
          <cell r="C1357">
            <v>8659</v>
          </cell>
          <cell r="D1357">
            <v>970.43</v>
          </cell>
          <cell r="E1357">
            <v>24</v>
          </cell>
          <cell r="F1357">
            <v>56218</v>
          </cell>
          <cell r="H1357">
            <v>5</v>
          </cell>
          <cell r="I1357">
            <v>0</v>
          </cell>
          <cell r="J1357">
            <v>0</v>
          </cell>
          <cell r="K1357">
            <v>291144</v>
          </cell>
          <cell r="L1357">
            <v>0</v>
          </cell>
          <cell r="M1357">
            <v>291144</v>
          </cell>
          <cell r="N1357">
            <v>0</v>
          </cell>
          <cell r="O1357" t="str">
            <v>Охрана</v>
          </cell>
        </row>
        <row r="1358">
          <cell r="A1358">
            <v>9</v>
          </cell>
          <cell r="B1358">
            <v>214</v>
          </cell>
          <cell r="C1358">
            <v>214</v>
          </cell>
          <cell r="D1358">
            <v>970.44</v>
          </cell>
          <cell r="E1358">
            <v>24</v>
          </cell>
          <cell r="F1358">
            <v>56302</v>
          </cell>
          <cell r="H1358">
            <v>5</v>
          </cell>
          <cell r="I1358">
            <v>0</v>
          </cell>
          <cell r="J1358">
            <v>0</v>
          </cell>
          <cell r="K1358">
            <v>222210.4</v>
          </cell>
          <cell r="L1358">
            <v>0</v>
          </cell>
          <cell r="M1358">
            <v>222210.4</v>
          </cell>
          <cell r="N1358">
            <v>0</v>
          </cell>
          <cell r="O1358" t="str">
            <v>Командировочные расходы</v>
          </cell>
        </row>
        <row r="1359">
          <cell r="A1359">
            <v>9</v>
          </cell>
          <cell r="B1359">
            <v>214</v>
          </cell>
          <cell r="C1359">
            <v>5996</v>
          </cell>
          <cell r="D1359">
            <v>970.44</v>
          </cell>
          <cell r="E1359">
            <v>24</v>
          </cell>
          <cell r="F1359">
            <v>56302</v>
          </cell>
          <cell r="H1359">
            <v>5</v>
          </cell>
          <cell r="I1359">
            <v>0</v>
          </cell>
          <cell r="J1359">
            <v>0</v>
          </cell>
          <cell r="K1359">
            <v>39266</v>
          </cell>
          <cell r="L1359">
            <v>0</v>
          </cell>
          <cell r="M1359">
            <v>39266</v>
          </cell>
          <cell r="N1359">
            <v>0</v>
          </cell>
          <cell r="O1359" t="str">
            <v>Командировочные расходы</v>
          </cell>
        </row>
        <row r="1360">
          <cell r="A1360">
            <v>9</v>
          </cell>
          <cell r="B1360">
            <v>214</v>
          </cell>
          <cell r="C1360">
            <v>7783</v>
          </cell>
          <cell r="D1360">
            <v>970.44</v>
          </cell>
          <cell r="E1360">
            <v>24</v>
          </cell>
          <cell r="F1360">
            <v>56302</v>
          </cell>
          <cell r="H1360">
            <v>5</v>
          </cell>
          <cell r="I1360">
            <v>0</v>
          </cell>
          <cell r="J1360">
            <v>0</v>
          </cell>
          <cell r="K1360">
            <v>5822.4</v>
          </cell>
          <cell r="L1360">
            <v>0</v>
          </cell>
          <cell r="M1360">
            <v>5822.4</v>
          </cell>
          <cell r="N1360">
            <v>0</v>
          </cell>
          <cell r="O1360" t="str">
            <v>Командировочные расходы</v>
          </cell>
        </row>
        <row r="1361">
          <cell r="A1361">
            <v>9</v>
          </cell>
          <cell r="B1361">
            <v>214</v>
          </cell>
          <cell r="C1361">
            <v>7845</v>
          </cell>
          <cell r="D1361">
            <v>970.44</v>
          </cell>
          <cell r="E1361">
            <v>24</v>
          </cell>
          <cell r="F1361">
            <v>56302</v>
          </cell>
          <cell r="H1361">
            <v>5</v>
          </cell>
          <cell r="I1361">
            <v>0</v>
          </cell>
          <cell r="J1361">
            <v>0</v>
          </cell>
          <cell r="K1361">
            <v>19973.060000000001</v>
          </cell>
          <cell r="L1361">
            <v>0</v>
          </cell>
          <cell r="M1361">
            <v>19973.060000000001</v>
          </cell>
          <cell r="N1361">
            <v>0</v>
          </cell>
          <cell r="O1361" t="str">
            <v>Командировочные расходы</v>
          </cell>
        </row>
        <row r="1362">
          <cell r="A1362">
            <v>9</v>
          </cell>
          <cell r="B1362">
            <v>214</v>
          </cell>
          <cell r="C1362">
            <v>7948</v>
          </cell>
          <cell r="D1362">
            <v>970.44</v>
          </cell>
          <cell r="E1362">
            <v>24</v>
          </cell>
          <cell r="F1362">
            <v>56302</v>
          </cell>
          <cell r="H1362">
            <v>5</v>
          </cell>
          <cell r="I1362">
            <v>0</v>
          </cell>
          <cell r="J1362">
            <v>0</v>
          </cell>
          <cell r="K1362">
            <v>39335</v>
          </cell>
          <cell r="L1362">
            <v>0</v>
          </cell>
          <cell r="M1362">
            <v>39335</v>
          </cell>
          <cell r="N1362">
            <v>0</v>
          </cell>
          <cell r="O1362" t="str">
            <v>Командировочные расходы</v>
          </cell>
        </row>
        <row r="1363">
          <cell r="A1363">
            <v>9</v>
          </cell>
          <cell r="B1363">
            <v>214</v>
          </cell>
          <cell r="C1363">
            <v>8002</v>
          </cell>
          <cell r="D1363">
            <v>970.44</v>
          </cell>
          <cell r="E1363">
            <v>24</v>
          </cell>
          <cell r="F1363">
            <v>56302</v>
          </cell>
          <cell r="H1363">
            <v>5</v>
          </cell>
          <cell r="I1363">
            <v>0</v>
          </cell>
          <cell r="J1363">
            <v>0</v>
          </cell>
          <cell r="K1363">
            <v>23718</v>
          </cell>
          <cell r="L1363">
            <v>0</v>
          </cell>
          <cell r="M1363">
            <v>23718</v>
          </cell>
          <cell r="N1363">
            <v>0</v>
          </cell>
          <cell r="O1363" t="str">
            <v>Командировочные расходы</v>
          </cell>
        </row>
        <row r="1364">
          <cell r="A1364">
            <v>9</v>
          </cell>
          <cell r="B1364">
            <v>214</v>
          </cell>
          <cell r="C1364">
            <v>8104</v>
          </cell>
          <cell r="D1364">
            <v>970.44</v>
          </cell>
          <cell r="E1364">
            <v>24</v>
          </cell>
          <cell r="F1364">
            <v>56302</v>
          </cell>
          <cell r="H1364">
            <v>5</v>
          </cell>
          <cell r="I1364">
            <v>0</v>
          </cell>
          <cell r="J1364">
            <v>0</v>
          </cell>
          <cell r="K1364">
            <v>65096</v>
          </cell>
          <cell r="L1364">
            <v>0</v>
          </cell>
          <cell r="M1364">
            <v>65096</v>
          </cell>
          <cell r="N1364">
            <v>0</v>
          </cell>
          <cell r="O1364" t="str">
            <v>Командировочные расходы</v>
          </cell>
        </row>
        <row r="1365">
          <cell r="A1365">
            <v>9</v>
          </cell>
          <cell r="B1365">
            <v>214</v>
          </cell>
          <cell r="C1365">
            <v>8137</v>
          </cell>
          <cell r="D1365">
            <v>970.44</v>
          </cell>
          <cell r="E1365">
            <v>24</v>
          </cell>
          <cell r="F1365">
            <v>56302</v>
          </cell>
          <cell r="H1365">
            <v>5</v>
          </cell>
          <cell r="I1365">
            <v>0</v>
          </cell>
          <cell r="J1365">
            <v>0</v>
          </cell>
          <cell r="K1365">
            <v>615</v>
          </cell>
          <cell r="L1365">
            <v>0</v>
          </cell>
          <cell r="M1365">
            <v>615</v>
          </cell>
          <cell r="N1365">
            <v>0</v>
          </cell>
          <cell r="O1365" t="str">
            <v>Командировочные расходы</v>
          </cell>
        </row>
        <row r="1366">
          <cell r="A1366">
            <v>9</v>
          </cell>
          <cell r="B1366">
            <v>214</v>
          </cell>
          <cell r="C1366">
            <v>8533</v>
          </cell>
          <cell r="D1366">
            <v>970.44</v>
          </cell>
          <cell r="E1366">
            <v>24</v>
          </cell>
          <cell r="F1366">
            <v>56302</v>
          </cell>
          <cell r="H1366">
            <v>5</v>
          </cell>
          <cell r="I1366">
            <v>0</v>
          </cell>
          <cell r="J1366">
            <v>0</v>
          </cell>
          <cell r="K1366">
            <v>10100</v>
          </cell>
          <cell r="L1366">
            <v>0</v>
          </cell>
          <cell r="M1366">
            <v>10100</v>
          </cell>
          <cell r="N1366">
            <v>0</v>
          </cell>
          <cell r="O1366" t="str">
            <v>Командировочные расходы</v>
          </cell>
        </row>
        <row r="1367">
          <cell r="A1367">
            <v>9</v>
          </cell>
          <cell r="B1367">
            <v>214</v>
          </cell>
          <cell r="C1367">
            <v>8659</v>
          </cell>
          <cell r="D1367">
            <v>970.44</v>
          </cell>
          <cell r="E1367">
            <v>24</v>
          </cell>
          <cell r="F1367">
            <v>56302</v>
          </cell>
          <cell r="H1367">
            <v>5</v>
          </cell>
          <cell r="I1367">
            <v>0</v>
          </cell>
          <cell r="J1367">
            <v>0</v>
          </cell>
          <cell r="K1367">
            <v>41273.800000000003</v>
          </cell>
          <cell r="L1367">
            <v>0</v>
          </cell>
          <cell r="M1367">
            <v>41273.800000000003</v>
          </cell>
          <cell r="N1367">
            <v>0</v>
          </cell>
          <cell r="O1367" t="str">
            <v>Командировочные расходы</v>
          </cell>
        </row>
        <row r="1368">
          <cell r="A1368">
            <v>9</v>
          </cell>
          <cell r="B1368">
            <v>214</v>
          </cell>
          <cell r="C1368">
            <v>214</v>
          </cell>
          <cell r="D1368">
            <v>970.47</v>
          </cell>
          <cell r="E1368">
            <v>24</v>
          </cell>
          <cell r="F1368">
            <v>56314</v>
          </cell>
          <cell r="H1368">
            <v>5</v>
          </cell>
          <cell r="I1368">
            <v>0</v>
          </cell>
          <cell r="J1368">
            <v>0</v>
          </cell>
          <cell r="K1368">
            <v>152040.42000000001</v>
          </cell>
          <cell r="L1368">
            <v>0</v>
          </cell>
          <cell r="M1368">
            <v>152040.42000000001</v>
          </cell>
          <cell r="N1368">
            <v>0</v>
          </cell>
          <cell r="O1368" t="str">
            <v>Yoqilg`i</v>
          </cell>
        </row>
        <row r="1369">
          <cell r="A1369">
            <v>9</v>
          </cell>
          <cell r="B1369">
            <v>214</v>
          </cell>
          <cell r="C1369">
            <v>3563</v>
          </cell>
          <cell r="D1369">
            <v>970.47</v>
          </cell>
          <cell r="E1369">
            <v>24</v>
          </cell>
          <cell r="F1369">
            <v>56314</v>
          </cell>
          <cell r="H1369">
            <v>5</v>
          </cell>
          <cell r="I1369">
            <v>0</v>
          </cell>
          <cell r="J1369">
            <v>0</v>
          </cell>
          <cell r="K1369">
            <v>54766.45</v>
          </cell>
          <cell r="L1369">
            <v>0</v>
          </cell>
          <cell r="M1369">
            <v>54766.45</v>
          </cell>
          <cell r="N1369">
            <v>0</v>
          </cell>
          <cell r="O1369" t="str">
            <v>Yoqilg`i</v>
          </cell>
        </row>
        <row r="1370">
          <cell r="A1370">
            <v>9</v>
          </cell>
          <cell r="B1370">
            <v>214</v>
          </cell>
          <cell r="C1370">
            <v>5996</v>
          </cell>
          <cell r="D1370">
            <v>970.47</v>
          </cell>
          <cell r="E1370">
            <v>24</v>
          </cell>
          <cell r="F1370">
            <v>56314</v>
          </cell>
          <cell r="H1370">
            <v>5</v>
          </cell>
          <cell r="I1370">
            <v>0</v>
          </cell>
          <cell r="J1370">
            <v>0</v>
          </cell>
          <cell r="K1370">
            <v>7704.9</v>
          </cell>
          <cell r="L1370">
            <v>0</v>
          </cell>
          <cell r="M1370">
            <v>7704.9</v>
          </cell>
          <cell r="N1370">
            <v>0</v>
          </cell>
          <cell r="O1370" t="str">
            <v>Yoqilg`i</v>
          </cell>
        </row>
        <row r="1371">
          <cell r="A1371">
            <v>9</v>
          </cell>
          <cell r="B1371">
            <v>214</v>
          </cell>
          <cell r="C1371">
            <v>7783</v>
          </cell>
          <cell r="D1371">
            <v>970.47</v>
          </cell>
          <cell r="E1371">
            <v>24</v>
          </cell>
          <cell r="F1371">
            <v>56314</v>
          </cell>
          <cell r="H1371">
            <v>5</v>
          </cell>
          <cell r="I1371">
            <v>0</v>
          </cell>
          <cell r="J1371">
            <v>0</v>
          </cell>
          <cell r="K1371">
            <v>3892.4</v>
          </cell>
          <cell r="L1371">
            <v>0</v>
          </cell>
          <cell r="M1371">
            <v>3892.4</v>
          </cell>
          <cell r="N1371">
            <v>0</v>
          </cell>
          <cell r="O1371" t="str">
            <v>Yoqilg`i</v>
          </cell>
        </row>
        <row r="1372">
          <cell r="A1372">
            <v>9</v>
          </cell>
          <cell r="B1372">
            <v>214</v>
          </cell>
          <cell r="C1372">
            <v>7948</v>
          </cell>
          <cell r="D1372">
            <v>970.47</v>
          </cell>
          <cell r="E1372">
            <v>24</v>
          </cell>
          <cell r="F1372">
            <v>56314</v>
          </cell>
          <cell r="H1372">
            <v>5</v>
          </cell>
          <cell r="I1372">
            <v>0</v>
          </cell>
          <cell r="J1372">
            <v>0</v>
          </cell>
          <cell r="K1372">
            <v>37907.9</v>
          </cell>
          <cell r="L1372">
            <v>0</v>
          </cell>
          <cell r="M1372">
            <v>37907.9</v>
          </cell>
          <cell r="N1372">
            <v>0</v>
          </cell>
          <cell r="O1372" t="str">
            <v>Yoqilg`i</v>
          </cell>
        </row>
        <row r="1373">
          <cell r="A1373">
            <v>9</v>
          </cell>
          <cell r="B1373">
            <v>214</v>
          </cell>
          <cell r="C1373">
            <v>8298</v>
          </cell>
          <cell r="D1373">
            <v>970.47</v>
          </cell>
          <cell r="E1373">
            <v>24</v>
          </cell>
          <cell r="F1373">
            <v>56314</v>
          </cell>
          <cell r="H1373">
            <v>5</v>
          </cell>
          <cell r="I1373">
            <v>0</v>
          </cell>
          <cell r="J1373">
            <v>0</v>
          </cell>
          <cell r="K1373">
            <v>1226.7</v>
          </cell>
          <cell r="L1373">
            <v>0</v>
          </cell>
          <cell r="M1373">
            <v>1226.7</v>
          </cell>
          <cell r="N1373">
            <v>0</v>
          </cell>
          <cell r="O1373" t="str">
            <v>Yoqilg`i</v>
          </cell>
        </row>
        <row r="1374">
          <cell r="A1374">
            <v>9</v>
          </cell>
          <cell r="B1374">
            <v>214</v>
          </cell>
          <cell r="C1374">
            <v>8659</v>
          </cell>
          <cell r="D1374">
            <v>970.47</v>
          </cell>
          <cell r="E1374">
            <v>24</v>
          </cell>
          <cell r="F1374">
            <v>56314</v>
          </cell>
          <cell r="H1374">
            <v>5</v>
          </cell>
          <cell r="I1374">
            <v>0</v>
          </cell>
          <cell r="J1374">
            <v>0</v>
          </cell>
          <cell r="K1374">
            <v>30136.9</v>
          </cell>
          <cell r="L1374">
            <v>0</v>
          </cell>
          <cell r="M1374">
            <v>30136.9</v>
          </cell>
          <cell r="N1374">
            <v>0</v>
          </cell>
          <cell r="O1374" t="str">
            <v>Yoqilg`i</v>
          </cell>
        </row>
        <row r="1375">
          <cell r="A1375">
            <v>9</v>
          </cell>
          <cell r="B1375">
            <v>214</v>
          </cell>
          <cell r="C1375">
            <v>214</v>
          </cell>
          <cell r="D1375">
            <v>970.48</v>
          </cell>
          <cell r="E1375">
            <v>24</v>
          </cell>
          <cell r="F1375">
            <v>56402</v>
          </cell>
          <cell r="H1375">
            <v>5</v>
          </cell>
          <cell r="I1375">
            <v>0</v>
          </cell>
          <cell r="J1375">
            <v>0</v>
          </cell>
          <cell r="K1375">
            <v>7200</v>
          </cell>
          <cell r="L1375">
            <v>0</v>
          </cell>
          <cell r="M1375">
            <v>7200</v>
          </cell>
          <cell r="N1375">
            <v>0</v>
          </cell>
          <cell r="O1375" t="str">
            <v>Реклама и оповещение</v>
          </cell>
        </row>
        <row r="1376">
          <cell r="A1376">
            <v>9</v>
          </cell>
          <cell r="B1376">
            <v>214</v>
          </cell>
          <cell r="C1376">
            <v>3563</v>
          </cell>
          <cell r="D1376">
            <v>970.48</v>
          </cell>
          <cell r="E1376">
            <v>24</v>
          </cell>
          <cell r="F1376">
            <v>56402</v>
          </cell>
          <cell r="H1376">
            <v>5</v>
          </cell>
          <cell r="I1376">
            <v>0</v>
          </cell>
          <cell r="J1376">
            <v>0</v>
          </cell>
          <cell r="K1376">
            <v>3025</v>
          </cell>
          <cell r="L1376">
            <v>0</v>
          </cell>
          <cell r="M1376">
            <v>3025</v>
          </cell>
          <cell r="N1376">
            <v>0</v>
          </cell>
          <cell r="O1376" t="str">
            <v>Реклама и оповещение</v>
          </cell>
        </row>
        <row r="1377">
          <cell r="A1377">
            <v>9</v>
          </cell>
          <cell r="B1377">
            <v>214</v>
          </cell>
          <cell r="C1377">
            <v>5996</v>
          </cell>
          <cell r="D1377">
            <v>970.48</v>
          </cell>
          <cell r="E1377">
            <v>24</v>
          </cell>
          <cell r="F1377">
            <v>56402</v>
          </cell>
          <cell r="H1377">
            <v>5</v>
          </cell>
          <cell r="I1377">
            <v>0</v>
          </cell>
          <cell r="J1377">
            <v>0</v>
          </cell>
          <cell r="K1377">
            <v>9808</v>
          </cell>
          <cell r="L1377">
            <v>0</v>
          </cell>
          <cell r="M1377">
            <v>9808</v>
          </cell>
          <cell r="N1377">
            <v>0</v>
          </cell>
          <cell r="O1377" t="str">
            <v>Реклама и оповещение</v>
          </cell>
        </row>
        <row r="1378">
          <cell r="A1378">
            <v>9</v>
          </cell>
          <cell r="B1378">
            <v>214</v>
          </cell>
          <cell r="C1378">
            <v>7783</v>
          </cell>
          <cell r="D1378">
            <v>970.48</v>
          </cell>
          <cell r="E1378">
            <v>24</v>
          </cell>
          <cell r="F1378">
            <v>56402</v>
          </cell>
          <cell r="H1378">
            <v>5</v>
          </cell>
          <cell r="I1378">
            <v>0</v>
          </cell>
          <cell r="J1378">
            <v>0</v>
          </cell>
          <cell r="K1378">
            <v>9808</v>
          </cell>
          <cell r="L1378">
            <v>0</v>
          </cell>
          <cell r="M1378">
            <v>9808</v>
          </cell>
          <cell r="N1378">
            <v>0</v>
          </cell>
          <cell r="O1378" t="str">
            <v>Реклама и оповещение</v>
          </cell>
        </row>
        <row r="1379">
          <cell r="A1379">
            <v>9</v>
          </cell>
          <cell r="B1379">
            <v>214</v>
          </cell>
          <cell r="C1379">
            <v>7845</v>
          </cell>
          <cell r="D1379">
            <v>970.48</v>
          </cell>
          <cell r="E1379">
            <v>24</v>
          </cell>
          <cell r="F1379">
            <v>56402</v>
          </cell>
          <cell r="H1379">
            <v>5</v>
          </cell>
          <cell r="I1379">
            <v>0</v>
          </cell>
          <cell r="J1379">
            <v>0</v>
          </cell>
          <cell r="K1379">
            <v>5018</v>
          </cell>
          <cell r="L1379">
            <v>0</v>
          </cell>
          <cell r="M1379">
            <v>5018</v>
          </cell>
          <cell r="N1379">
            <v>0</v>
          </cell>
          <cell r="O1379" t="str">
            <v>Реклама и оповещение</v>
          </cell>
        </row>
        <row r="1380">
          <cell r="A1380">
            <v>9</v>
          </cell>
          <cell r="B1380">
            <v>214</v>
          </cell>
          <cell r="C1380">
            <v>7948</v>
          </cell>
          <cell r="D1380">
            <v>970.48</v>
          </cell>
          <cell r="E1380">
            <v>24</v>
          </cell>
          <cell r="F1380">
            <v>56402</v>
          </cell>
          <cell r="H1380">
            <v>5</v>
          </cell>
          <cell r="I1380">
            <v>0</v>
          </cell>
          <cell r="J1380">
            <v>0</v>
          </cell>
          <cell r="K1380">
            <v>7868</v>
          </cell>
          <cell r="L1380">
            <v>0</v>
          </cell>
          <cell r="M1380">
            <v>7868</v>
          </cell>
          <cell r="N1380">
            <v>0</v>
          </cell>
          <cell r="O1380" t="str">
            <v>Реклама и оповещение</v>
          </cell>
        </row>
        <row r="1381">
          <cell r="A1381">
            <v>9</v>
          </cell>
          <cell r="B1381">
            <v>214</v>
          </cell>
          <cell r="C1381">
            <v>8002</v>
          </cell>
          <cell r="D1381">
            <v>970.48</v>
          </cell>
          <cell r="E1381">
            <v>24</v>
          </cell>
          <cell r="F1381">
            <v>56402</v>
          </cell>
          <cell r="H1381">
            <v>5</v>
          </cell>
          <cell r="I1381">
            <v>0</v>
          </cell>
          <cell r="J1381">
            <v>0</v>
          </cell>
          <cell r="K1381">
            <v>7868</v>
          </cell>
          <cell r="L1381">
            <v>0</v>
          </cell>
          <cell r="M1381">
            <v>7868</v>
          </cell>
          <cell r="N1381">
            <v>0</v>
          </cell>
          <cell r="O1381" t="str">
            <v>Реклама и оповещение</v>
          </cell>
        </row>
        <row r="1382">
          <cell r="A1382">
            <v>9</v>
          </cell>
          <cell r="B1382">
            <v>214</v>
          </cell>
          <cell r="C1382">
            <v>8104</v>
          </cell>
          <cell r="D1382">
            <v>970.48</v>
          </cell>
          <cell r="E1382">
            <v>24</v>
          </cell>
          <cell r="F1382">
            <v>56402</v>
          </cell>
          <cell r="H1382">
            <v>5</v>
          </cell>
          <cell r="I1382">
            <v>0</v>
          </cell>
          <cell r="J1382">
            <v>0</v>
          </cell>
          <cell r="K1382">
            <v>5018</v>
          </cell>
          <cell r="L1382">
            <v>0</v>
          </cell>
          <cell r="M1382">
            <v>5018</v>
          </cell>
          <cell r="N1382">
            <v>0</v>
          </cell>
          <cell r="O1382" t="str">
            <v>Реклама и оповещение</v>
          </cell>
        </row>
        <row r="1383">
          <cell r="A1383">
            <v>9</v>
          </cell>
          <cell r="B1383">
            <v>214</v>
          </cell>
          <cell r="C1383">
            <v>8137</v>
          </cell>
          <cell r="D1383">
            <v>970.48</v>
          </cell>
          <cell r="E1383">
            <v>24</v>
          </cell>
          <cell r="F1383">
            <v>56402</v>
          </cell>
          <cell r="H1383">
            <v>5</v>
          </cell>
          <cell r="I1383">
            <v>0</v>
          </cell>
          <cell r="J1383">
            <v>0</v>
          </cell>
          <cell r="K1383">
            <v>3018</v>
          </cell>
          <cell r="L1383">
            <v>0</v>
          </cell>
          <cell r="M1383">
            <v>3018</v>
          </cell>
          <cell r="N1383">
            <v>0</v>
          </cell>
          <cell r="O1383" t="str">
            <v>Реклама и оповещение</v>
          </cell>
        </row>
        <row r="1384">
          <cell r="A1384">
            <v>9</v>
          </cell>
          <cell r="B1384">
            <v>214</v>
          </cell>
          <cell r="C1384">
            <v>8298</v>
          </cell>
          <cell r="D1384">
            <v>970.48</v>
          </cell>
          <cell r="E1384">
            <v>24</v>
          </cell>
          <cell r="F1384">
            <v>56402</v>
          </cell>
          <cell r="H1384">
            <v>5</v>
          </cell>
          <cell r="I1384">
            <v>0</v>
          </cell>
          <cell r="J1384">
            <v>0</v>
          </cell>
          <cell r="K1384">
            <v>4850</v>
          </cell>
          <cell r="L1384">
            <v>0</v>
          </cell>
          <cell r="M1384">
            <v>4850</v>
          </cell>
          <cell r="N1384">
            <v>0</v>
          </cell>
          <cell r="O1384" t="str">
            <v>Реклама и оповещение</v>
          </cell>
        </row>
        <row r="1385">
          <cell r="A1385">
            <v>9</v>
          </cell>
          <cell r="B1385">
            <v>214</v>
          </cell>
          <cell r="C1385">
            <v>8659</v>
          </cell>
          <cell r="D1385">
            <v>970.48</v>
          </cell>
          <cell r="E1385">
            <v>24</v>
          </cell>
          <cell r="F1385">
            <v>56402</v>
          </cell>
          <cell r="H1385">
            <v>5</v>
          </cell>
          <cell r="I1385">
            <v>0</v>
          </cell>
          <cell r="J1385">
            <v>0</v>
          </cell>
          <cell r="K1385">
            <v>23018</v>
          </cell>
          <cell r="L1385">
            <v>0</v>
          </cell>
          <cell r="M1385">
            <v>23018</v>
          </cell>
          <cell r="N1385">
            <v>0</v>
          </cell>
          <cell r="O1385" t="str">
            <v>Реклама и оповещение</v>
          </cell>
        </row>
        <row r="1386">
          <cell r="A1386">
            <v>9</v>
          </cell>
          <cell r="B1386">
            <v>214</v>
          </cell>
          <cell r="C1386">
            <v>214</v>
          </cell>
          <cell r="D1386">
            <v>970.49</v>
          </cell>
          <cell r="E1386">
            <v>24</v>
          </cell>
          <cell r="F1386">
            <v>56406</v>
          </cell>
          <cell r="H1386">
            <v>5</v>
          </cell>
          <cell r="I1386">
            <v>0</v>
          </cell>
          <cell r="J1386">
            <v>0</v>
          </cell>
          <cell r="K1386">
            <v>89286.7</v>
          </cell>
          <cell r="L1386">
            <v>0</v>
          </cell>
          <cell r="M1386">
            <v>89286.7</v>
          </cell>
          <cell r="N1386">
            <v>0</v>
          </cell>
          <cell r="O1386" t="str">
            <v>Канцелярские и офисные принадлежности - Расходы на бланки, к</v>
          </cell>
        </row>
        <row r="1387">
          <cell r="A1387">
            <v>9</v>
          </cell>
          <cell r="B1387">
            <v>214</v>
          </cell>
          <cell r="C1387">
            <v>3563</v>
          </cell>
          <cell r="D1387">
            <v>970.49</v>
          </cell>
          <cell r="E1387">
            <v>24</v>
          </cell>
          <cell r="F1387">
            <v>56406</v>
          </cell>
          <cell r="H1387">
            <v>5</v>
          </cell>
          <cell r="I1387">
            <v>0</v>
          </cell>
          <cell r="J1387">
            <v>0</v>
          </cell>
          <cell r="K1387">
            <v>84164</v>
          </cell>
          <cell r="L1387">
            <v>0</v>
          </cell>
          <cell r="M1387">
            <v>84164</v>
          </cell>
          <cell r="N1387">
            <v>0</v>
          </cell>
          <cell r="O1387" t="str">
            <v>Канцелярские и офисные принадлежности - Расходы на бланки, к</v>
          </cell>
        </row>
        <row r="1388">
          <cell r="A1388">
            <v>9</v>
          </cell>
          <cell r="B1388">
            <v>214</v>
          </cell>
          <cell r="C1388">
            <v>5996</v>
          </cell>
          <cell r="D1388">
            <v>970.49</v>
          </cell>
          <cell r="E1388">
            <v>24</v>
          </cell>
          <cell r="F1388">
            <v>56406</v>
          </cell>
          <cell r="H1388">
            <v>5</v>
          </cell>
          <cell r="I1388">
            <v>0</v>
          </cell>
          <cell r="J1388">
            <v>0</v>
          </cell>
          <cell r="K1388">
            <v>95303.8</v>
          </cell>
          <cell r="L1388">
            <v>0</v>
          </cell>
          <cell r="M1388">
            <v>95303.8</v>
          </cell>
          <cell r="N1388">
            <v>0</v>
          </cell>
          <cell r="O1388" t="str">
            <v>Канцелярские и офисные принадлежности - Расходы на бланки, к</v>
          </cell>
        </row>
        <row r="1389">
          <cell r="A1389">
            <v>9</v>
          </cell>
          <cell r="B1389">
            <v>214</v>
          </cell>
          <cell r="C1389">
            <v>7783</v>
          </cell>
          <cell r="D1389">
            <v>970.49</v>
          </cell>
          <cell r="E1389">
            <v>24</v>
          </cell>
          <cell r="F1389">
            <v>56406</v>
          </cell>
          <cell r="H1389">
            <v>5</v>
          </cell>
          <cell r="I1389">
            <v>0</v>
          </cell>
          <cell r="J1389">
            <v>0</v>
          </cell>
          <cell r="K1389">
            <v>104432</v>
          </cell>
          <cell r="L1389">
            <v>0</v>
          </cell>
          <cell r="M1389">
            <v>104432</v>
          </cell>
          <cell r="N1389">
            <v>0</v>
          </cell>
          <cell r="O1389" t="str">
            <v>Канцелярские и офисные принадлежности - Расходы на бланки, к</v>
          </cell>
        </row>
        <row r="1390">
          <cell r="A1390">
            <v>9</v>
          </cell>
          <cell r="B1390">
            <v>214</v>
          </cell>
          <cell r="C1390">
            <v>7845</v>
          </cell>
          <cell r="D1390">
            <v>970.49</v>
          </cell>
          <cell r="E1390">
            <v>24</v>
          </cell>
          <cell r="F1390">
            <v>56406</v>
          </cell>
          <cell r="H1390">
            <v>5</v>
          </cell>
          <cell r="I1390">
            <v>0</v>
          </cell>
          <cell r="J1390">
            <v>0</v>
          </cell>
          <cell r="K1390">
            <v>147053.04999999999</v>
          </cell>
          <cell r="L1390">
            <v>0</v>
          </cell>
          <cell r="M1390">
            <v>147053.04999999999</v>
          </cell>
          <cell r="N1390">
            <v>0</v>
          </cell>
          <cell r="O1390" t="str">
            <v>Канцелярские и офисные принадлежности - Расходы на бланки, к</v>
          </cell>
        </row>
        <row r="1391">
          <cell r="A1391">
            <v>9</v>
          </cell>
          <cell r="B1391">
            <v>214</v>
          </cell>
          <cell r="C1391">
            <v>7948</v>
          </cell>
          <cell r="D1391">
            <v>970.49</v>
          </cell>
          <cell r="E1391">
            <v>24</v>
          </cell>
          <cell r="F1391">
            <v>56406</v>
          </cell>
          <cell r="H1391">
            <v>5</v>
          </cell>
          <cell r="I1391">
            <v>0</v>
          </cell>
          <cell r="J1391">
            <v>0</v>
          </cell>
          <cell r="K1391">
            <v>208368.03</v>
          </cell>
          <cell r="L1391">
            <v>0</v>
          </cell>
          <cell r="M1391">
            <v>208368.03</v>
          </cell>
          <cell r="N1391">
            <v>0</v>
          </cell>
          <cell r="O1391" t="str">
            <v>Канцелярские и офисные принадлежности - Расходы на бланки, к</v>
          </cell>
        </row>
        <row r="1392">
          <cell r="A1392">
            <v>9</v>
          </cell>
          <cell r="B1392">
            <v>214</v>
          </cell>
          <cell r="C1392">
            <v>8002</v>
          </cell>
          <cell r="D1392">
            <v>970.49</v>
          </cell>
          <cell r="E1392">
            <v>24</v>
          </cell>
          <cell r="F1392">
            <v>56406</v>
          </cell>
          <cell r="H1392">
            <v>5</v>
          </cell>
          <cell r="I1392">
            <v>0</v>
          </cell>
          <cell r="J1392">
            <v>0</v>
          </cell>
          <cell r="K1392">
            <v>23188</v>
          </cell>
          <cell r="L1392">
            <v>0</v>
          </cell>
          <cell r="M1392">
            <v>23188</v>
          </cell>
          <cell r="N1392">
            <v>0</v>
          </cell>
          <cell r="O1392" t="str">
            <v>Канцелярские и офисные принадлежности - Расходы на бланки, к</v>
          </cell>
        </row>
        <row r="1393">
          <cell r="A1393">
            <v>9</v>
          </cell>
          <cell r="B1393">
            <v>214</v>
          </cell>
          <cell r="C1393">
            <v>8104</v>
          </cell>
          <cell r="D1393">
            <v>970.49</v>
          </cell>
          <cell r="E1393">
            <v>24</v>
          </cell>
          <cell r="F1393">
            <v>56406</v>
          </cell>
          <cell r="H1393">
            <v>5</v>
          </cell>
          <cell r="I1393">
            <v>0</v>
          </cell>
          <cell r="J1393">
            <v>0</v>
          </cell>
          <cell r="K1393">
            <v>74713.2</v>
          </cell>
          <cell r="L1393">
            <v>0</v>
          </cell>
          <cell r="M1393">
            <v>74713.2</v>
          </cell>
          <cell r="N1393">
            <v>0</v>
          </cell>
          <cell r="O1393" t="str">
            <v>Канцелярские и офисные принадлежности - Расходы на бланки, к</v>
          </cell>
        </row>
        <row r="1394">
          <cell r="A1394">
            <v>9</v>
          </cell>
          <cell r="B1394">
            <v>214</v>
          </cell>
          <cell r="C1394">
            <v>8137</v>
          </cell>
          <cell r="D1394">
            <v>970.49</v>
          </cell>
          <cell r="E1394">
            <v>24</v>
          </cell>
          <cell r="F1394">
            <v>56406</v>
          </cell>
          <cell r="H1394">
            <v>5</v>
          </cell>
          <cell r="I1394">
            <v>0</v>
          </cell>
          <cell r="J1394">
            <v>0</v>
          </cell>
          <cell r="K1394">
            <v>107004.8</v>
          </cell>
          <cell r="L1394">
            <v>0</v>
          </cell>
          <cell r="M1394">
            <v>107004.8</v>
          </cell>
          <cell r="N1394">
            <v>0</v>
          </cell>
          <cell r="O1394" t="str">
            <v>Канцелярские и офисные принадлежности - Расходы на бланки, к</v>
          </cell>
        </row>
        <row r="1395">
          <cell r="A1395">
            <v>9</v>
          </cell>
          <cell r="B1395">
            <v>214</v>
          </cell>
          <cell r="C1395">
            <v>8298</v>
          </cell>
          <cell r="D1395">
            <v>970.49</v>
          </cell>
          <cell r="E1395">
            <v>24</v>
          </cell>
          <cell r="F1395">
            <v>56406</v>
          </cell>
          <cell r="H1395">
            <v>5</v>
          </cell>
          <cell r="I1395">
            <v>0</v>
          </cell>
          <cell r="J1395">
            <v>0</v>
          </cell>
          <cell r="K1395">
            <v>52924</v>
          </cell>
          <cell r="L1395">
            <v>0</v>
          </cell>
          <cell r="M1395">
            <v>52924</v>
          </cell>
          <cell r="N1395">
            <v>0</v>
          </cell>
          <cell r="O1395" t="str">
            <v>Канцелярские и офисные принадлежности - Расходы на бланки, к</v>
          </cell>
        </row>
        <row r="1396">
          <cell r="A1396">
            <v>9</v>
          </cell>
          <cell r="B1396">
            <v>214</v>
          </cell>
          <cell r="C1396">
            <v>8533</v>
          </cell>
          <cell r="D1396">
            <v>970.49</v>
          </cell>
          <cell r="E1396">
            <v>24</v>
          </cell>
          <cell r="F1396">
            <v>56406</v>
          </cell>
          <cell r="H1396">
            <v>5</v>
          </cell>
          <cell r="I1396">
            <v>0</v>
          </cell>
          <cell r="J1396">
            <v>0</v>
          </cell>
          <cell r="K1396">
            <v>50421.72</v>
          </cell>
          <cell r="L1396">
            <v>0</v>
          </cell>
          <cell r="M1396">
            <v>50421.72</v>
          </cell>
          <cell r="N1396">
            <v>0</v>
          </cell>
          <cell r="O1396" t="str">
            <v>Канцелярские и офисные принадлежности - Расходы на бланки, к</v>
          </cell>
        </row>
        <row r="1397">
          <cell r="A1397">
            <v>9</v>
          </cell>
          <cell r="B1397">
            <v>214</v>
          </cell>
          <cell r="C1397">
            <v>8659</v>
          </cell>
          <cell r="D1397">
            <v>970.49</v>
          </cell>
          <cell r="E1397">
            <v>24</v>
          </cell>
          <cell r="F1397">
            <v>56406</v>
          </cell>
          <cell r="H1397">
            <v>5</v>
          </cell>
          <cell r="I1397">
            <v>0</v>
          </cell>
          <cell r="J1397">
            <v>0</v>
          </cell>
          <cell r="K1397">
            <v>72020</v>
          </cell>
          <cell r="L1397">
            <v>0</v>
          </cell>
          <cell r="M1397">
            <v>72020</v>
          </cell>
          <cell r="N1397">
            <v>0</v>
          </cell>
          <cell r="O1397" t="str">
            <v>Канцелярские и офисные принадлежности - Расходы на бланки, к</v>
          </cell>
        </row>
        <row r="1398">
          <cell r="A1398">
            <v>9</v>
          </cell>
          <cell r="B1398">
            <v>214</v>
          </cell>
          <cell r="C1398">
            <v>214</v>
          </cell>
          <cell r="D1398">
            <v>970.5</v>
          </cell>
          <cell r="E1398">
            <v>24</v>
          </cell>
          <cell r="F1398">
            <v>56410</v>
          </cell>
          <cell r="H1398">
            <v>5</v>
          </cell>
          <cell r="I1398">
            <v>0</v>
          </cell>
          <cell r="J1398">
            <v>0</v>
          </cell>
          <cell r="K1398">
            <v>470813</v>
          </cell>
          <cell r="L1398">
            <v>0</v>
          </cell>
          <cell r="M1398">
            <v>470813</v>
          </cell>
          <cell r="N1398">
            <v>0</v>
          </cell>
          <cell r="O1398" t="str">
            <v>Почта, телефон и факс</v>
          </cell>
        </row>
        <row r="1399">
          <cell r="A1399">
            <v>9</v>
          </cell>
          <cell r="B1399">
            <v>214</v>
          </cell>
          <cell r="C1399">
            <v>3563</v>
          </cell>
          <cell r="D1399">
            <v>970.5</v>
          </cell>
          <cell r="E1399">
            <v>24</v>
          </cell>
          <cell r="F1399">
            <v>56410</v>
          </cell>
          <cell r="H1399">
            <v>5</v>
          </cell>
          <cell r="I1399">
            <v>0</v>
          </cell>
          <cell r="J1399">
            <v>0</v>
          </cell>
          <cell r="K1399">
            <v>168290</v>
          </cell>
          <cell r="L1399">
            <v>0</v>
          </cell>
          <cell r="M1399">
            <v>168290</v>
          </cell>
          <cell r="N1399">
            <v>0</v>
          </cell>
          <cell r="O1399" t="str">
            <v>Почта, телефон и факс</v>
          </cell>
        </row>
        <row r="1400">
          <cell r="A1400">
            <v>9</v>
          </cell>
          <cell r="B1400">
            <v>214</v>
          </cell>
          <cell r="C1400">
            <v>5996</v>
          </cell>
          <cell r="D1400">
            <v>970.5</v>
          </cell>
          <cell r="E1400">
            <v>24</v>
          </cell>
          <cell r="F1400">
            <v>56410</v>
          </cell>
          <cell r="H1400">
            <v>5</v>
          </cell>
          <cell r="I1400">
            <v>0</v>
          </cell>
          <cell r="J1400">
            <v>0</v>
          </cell>
          <cell r="K1400">
            <v>123937.4</v>
          </cell>
          <cell r="L1400">
            <v>0</v>
          </cell>
          <cell r="M1400">
            <v>123937.4</v>
          </cell>
          <cell r="N1400">
            <v>0</v>
          </cell>
          <cell r="O1400" t="str">
            <v>Почта, телефон и факс</v>
          </cell>
        </row>
        <row r="1401">
          <cell r="A1401">
            <v>9</v>
          </cell>
          <cell r="B1401">
            <v>214</v>
          </cell>
          <cell r="C1401">
            <v>7783</v>
          </cell>
          <cell r="D1401">
            <v>970.5</v>
          </cell>
          <cell r="E1401">
            <v>24</v>
          </cell>
          <cell r="F1401">
            <v>56410</v>
          </cell>
          <cell r="H1401">
            <v>5</v>
          </cell>
          <cell r="I1401">
            <v>0</v>
          </cell>
          <cell r="J1401">
            <v>0</v>
          </cell>
          <cell r="K1401">
            <v>299228.12</v>
          </cell>
          <cell r="L1401">
            <v>0</v>
          </cell>
          <cell r="M1401">
            <v>299228.12</v>
          </cell>
          <cell r="N1401">
            <v>0</v>
          </cell>
          <cell r="O1401" t="str">
            <v>Почта, телефон и факс</v>
          </cell>
        </row>
        <row r="1402">
          <cell r="A1402">
            <v>9</v>
          </cell>
          <cell r="B1402">
            <v>214</v>
          </cell>
          <cell r="C1402">
            <v>7845</v>
          </cell>
          <cell r="D1402">
            <v>970.5</v>
          </cell>
          <cell r="E1402">
            <v>24</v>
          </cell>
          <cell r="F1402">
            <v>56410</v>
          </cell>
          <cell r="H1402">
            <v>5</v>
          </cell>
          <cell r="I1402">
            <v>0</v>
          </cell>
          <cell r="J1402">
            <v>0</v>
          </cell>
          <cell r="K1402">
            <v>274970.81</v>
          </cell>
          <cell r="L1402">
            <v>0</v>
          </cell>
          <cell r="M1402">
            <v>274970.81</v>
          </cell>
          <cell r="N1402">
            <v>0</v>
          </cell>
          <cell r="O1402" t="str">
            <v>Почта, телефон и факс</v>
          </cell>
        </row>
        <row r="1403">
          <cell r="A1403">
            <v>9</v>
          </cell>
          <cell r="B1403">
            <v>214</v>
          </cell>
          <cell r="C1403">
            <v>7948</v>
          </cell>
          <cell r="D1403">
            <v>970.5</v>
          </cell>
          <cell r="E1403">
            <v>24</v>
          </cell>
          <cell r="F1403">
            <v>56410</v>
          </cell>
          <cell r="H1403">
            <v>5</v>
          </cell>
          <cell r="I1403">
            <v>0</v>
          </cell>
          <cell r="J1403">
            <v>0</v>
          </cell>
          <cell r="K1403">
            <v>157714</v>
          </cell>
          <cell r="L1403">
            <v>0</v>
          </cell>
          <cell r="M1403">
            <v>157714</v>
          </cell>
          <cell r="N1403">
            <v>0</v>
          </cell>
          <cell r="O1403" t="str">
            <v>Почта, телефон и факс</v>
          </cell>
        </row>
        <row r="1404">
          <cell r="A1404">
            <v>9</v>
          </cell>
          <cell r="B1404">
            <v>214</v>
          </cell>
          <cell r="C1404">
            <v>8002</v>
          </cell>
          <cell r="D1404">
            <v>970.5</v>
          </cell>
          <cell r="E1404">
            <v>24</v>
          </cell>
          <cell r="F1404">
            <v>56410</v>
          </cell>
          <cell r="H1404">
            <v>5</v>
          </cell>
          <cell r="I1404">
            <v>0</v>
          </cell>
          <cell r="J1404">
            <v>0</v>
          </cell>
          <cell r="K1404">
            <v>89248</v>
          </cell>
          <cell r="L1404">
            <v>0</v>
          </cell>
          <cell r="M1404">
            <v>89248</v>
          </cell>
          <cell r="N1404">
            <v>0</v>
          </cell>
          <cell r="O1404" t="str">
            <v>Почта, телефон и факс</v>
          </cell>
        </row>
        <row r="1405">
          <cell r="A1405">
            <v>9</v>
          </cell>
          <cell r="B1405">
            <v>214</v>
          </cell>
          <cell r="C1405">
            <v>8104</v>
          </cell>
          <cell r="D1405">
            <v>970.5</v>
          </cell>
          <cell r="E1405">
            <v>24</v>
          </cell>
          <cell r="F1405">
            <v>56410</v>
          </cell>
          <cell r="H1405">
            <v>5</v>
          </cell>
          <cell r="I1405">
            <v>0</v>
          </cell>
          <cell r="J1405">
            <v>0</v>
          </cell>
          <cell r="K1405">
            <v>115000</v>
          </cell>
          <cell r="L1405">
            <v>0</v>
          </cell>
          <cell r="M1405">
            <v>115000</v>
          </cell>
          <cell r="N1405">
            <v>0</v>
          </cell>
          <cell r="O1405" t="str">
            <v>Почта, телефон и факс</v>
          </cell>
        </row>
        <row r="1406">
          <cell r="A1406">
            <v>9</v>
          </cell>
          <cell r="B1406">
            <v>214</v>
          </cell>
          <cell r="C1406">
            <v>8137</v>
          </cell>
          <cell r="D1406">
            <v>970.5</v>
          </cell>
          <cell r="E1406">
            <v>24</v>
          </cell>
          <cell r="F1406">
            <v>56410</v>
          </cell>
          <cell r="H1406">
            <v>5</v>
          </cell>
          <cell r="I1406">
            <v>0</v>
          </cell>
          <cell r="J1406">
            <v>0</v>
          </cell>
          <cell r="K1406">
            <v>143783</v>
          </cell>
          <cell r="L1406">
            <v>0</v>
          </cell>
          <cell r="M1406">
            <v>143783</v>
          </cell>
          <cell r="N1406">
            <v>0</v>
          </cell>
          <cell r="O1406" t="str">
            <v>Почта, телефон и факс</v>
          </cell>
        </row>
        <row r="1407">
          <cell r="A1407">
            <v>9</v>
          </cell>
          <cell r="B1407">
            <v>214</v>
          </cell>
          <cell r="C1407">
            <v>8298</v>
          </cell>
          <cell r="D1407">
            <v>970.5</v>
          </cell>
          <cell r="E1407">
            <v>24</v>
          </cell>
          <cell r="F1407">
            <v>56410</v>
          </cell>
          <cell r="H1407">
            <v>5</v>
          </cell>
          <cell r="I1407">
            <v>0</v>
          </cell>
          <cell r="J1407">
            <v>0</v>
          </cell>
          <cell r="K1407">
            <v>369200</v>
          </cell>
          <cell r="L1407">
            <v>0</v>
          </cell>
          <cell r="M1407">
            <v>369200</v>
          </cell>
          <cell r="N1407">
            <v>0</v>
          </cell>
          <cell r="O1407" t="str">
            <v>Почта, телефон и факс</v>
          </cell>
        </row>
        <row r="1408">
          <cell r="A1408">
            <v>9</v>
          </cell>
          <cell r="B1408">
            <v>214</v>
          </cell>
          <cell r="C1408">
            <v>8533</v>
          </cell>
          <cell r="D1408">
            <v>970.5</v>
          </cell>
          <cell r="E1408">
            <v>24</v>
          </cell>
          <cell r="F1408">
            <v>56410</v>
          </cell>
          <cell r="H1408">
            <v>5</v>
          </cell>
          <cell r="I1408">
            <v>0</v>
          </cell>
          <cell r="J1408">
            <v>0</v>
          </cell>
          <cell r="K1408">
            <v>142001.28</v>
          </cell>
          <cell r="L1408">
            <v>0</v>
          </cell>
          <cell r="M1408">
            <v>142001.28</v>
          </cell>
          <cell r="N1408">
            <v>0</v>
          </cell>
          <cell r="O1408" t="str">
            <v>Почта, телефон и факс</v>
          </cell>
        </row>
        <row r="1409">
          <cell r="A1409">
            <v>9</v>
          </cell>
          <cell r="B1409">
            <v>214</v>
          </cell>
          <cell r="C1409">
            <v>8659</v>
          </cell>
          <cell r="D1409">
            <v>970.5</v>
          </cell>
          <cell r="E1409">
            <v>24</v>
          </cell>
          <cell r="F1409">
            <v>56410</v>
          </cell>
          <cell r="H1409">
            <v>5</v>
          </cell>
          <cell r="I1409">
            <v>0</v>
          </cell>
          <cell r="J1409">
            <v>0</v>
          </cell>
          <cell r="K1409">
            <v>136936</v>
          </cell>
          <cell r="L1409">
            <v>0</v>
          </cell>
          <cell r="M1409">
            <v>136936</v>
          </cell>
          <cell r="N1409">
            <v>0</v>
          </cell>
          <cell r="O1409" t="str">
            <v>Почта, телефон и факс</v>
          </cell>
        </row>
        <row r="1410">
          <cell r="A1410">
            <v>9</v>
          </cell>
          <cell r="B1410">
            <v>214</v>
          </cell>
          <cell r="C1410">
            <v>214</v>
          </cell>
          <cell r="D1410">
            <v>970.52</v>
          </cell>
          <cell r="E1410">
            <v>24</v>
          </cell>
          <cell r="F1410">
            <v>56418</v>
          </cell>
          <cell r="H1410">
            <v>5</v>
          </cell>
          <cell r="I1410">
            <v>0</v>
          </cell>
          <cell r="J1410">
            <v>0</v>
          </cell>
          <cell r="K1410">
            <v>7000</v>
          </cell>
          <cell r="L1410">
            <v>0</v>
          </cell>
          <cell r="M1410">
            <v>7000</v>
          </cell>
          <cell r="N1410">
            <v>0</v>
          </cell>
          <cell r="O1410" t="str">
            <v>Периодические издания, книги, газеты</v>
          </cell>
        </row>
        <row r="1411">
          <cell r="A1411">
            <v>9</v>
          </cell>
          <cell r="B1411">
            <v>214</v>
          </cell>
          <cell r="C1411">
            <v>3563</v>
          </cell>
          <cell r="D1411">
            <v>970.52</v>
          </cell>
          <cell r="E1411">
            <v>24</v>
          </cell>
          <cell r="F1411">
            <v>56418</v>
          </cell>
          <cell r="H1411">
            <v>5</v>
          </cell>
          <cell r="I1411">
            <v>0</v>
          </cell>
          <cell r="J1411">
            <v>0</v>
          </cell>
          <cell r="K1411">
            <v>5585</v>
          </cell>
          <cell r="L1411">
            <v>0</v>
          </cell>
          <cell r="M1411">
            <v>5585</v>
          </cell>
          <cell r="N1411">
            <v>0</v>
          </cell>
          <cell r="O1411" t="str">
            <v>Периодические издания, книги, газеты</v>
          </cell>
        </row>
        <row r="1412">
          <cell r="A1412">
            <v>9</v>
          </cell>
          <cell r="B1412">
            <v>214</v>
          </cell>
          <cell r="C1412">
            <v>7948</v>
          </cell>
          <cell r="D1412">
            <v>970.52</v>
          </cell>
          <cell r="E1412">
            <v>24</v>
          </cell>
          <cell r="F1412">
            <v>56418</v>
          </cell>
          <cell r="H1412">
            <v>5</v>
          </cell>
          <cell r="I1412">
            <v>0</v>
          </cell>
          <cell r="J1412">
            <v>0</v>
          </cell>
          <cell r="K1412">
            <v>990</v>
          </cell>
          <cell r="L1412">
            <v>0</v>
          </cell>
          <cell r="M1412">
            <v>990</v>
          </cell>
          <cell r="N1412">
            <v>0</v>
          </cell>
          <cell r="O1412" t="str">
            <v>Периодические издания, книги, газеты</v>
          </cell>
        </row>
        <row r="1413">
          <cell r="A1413">
            <v>9</v>
          </cell>
          <cell r="B1413">
            <v>214</v>
          </cell>
          <cell r="C1413">
            <v>8298</v>
          </cell>
          <cell r="D1413">
            <v>970.52</v>
          </cell>
          <cell r="E1413">
            <v>24</v>
          </cell>
          <cell r="F1413">
            <v>56418</v>
          </cell>
          <cell r="H1413">
            <v>5</v>
          </cell>
          <cell r="I1413">
            <v>0</v>
          </cell>
          <cell r="J1413">
            <v>0</v>
          </cell>
          <cell r="K1413">
            <v>2880</v>
          </cell>
          <cell r="L1413">
            <v>0</v>
          </cell>
          <cell r="M1413">
            <v>2880</v>
          </cell>
          <cell r="N1413">
            <v>0</v>
          </cell>
          <cell r="O1413" t="str">
            <v>Периодические издания, книги, газеты</v>
          </cell>
        </row>
        <row r="1414">
          <cell r="A1414">
            <v>9</v>
          </cell>
          <cell r="B1414">
            <v>214</v>
          </cell>
          <cell r="C1414">
            <v>8533</v>
          </cell>
          <cell r="D1414">
            <v>970.52</v>
          </cell>
          <cell r="E1414">
            <v>24</v>
          </cell>
          <cell r="F1414">
            <v>56418</v>
          </cell>
          <cell r="H1414">
            <v>5</v>
          </cell>
          <cell r="I1414">
            <v>0</v>
          </cell>
          <cell r="J1414">
            <v>0</v>
          </cell>
          <cell r="K1414">
            <v>9614</v>
          </cell>
          <cell r="L1414">
            <v>0</v>
          </cell>
          <cell r="M1414">
            <v>9614</v>
          </cell>
          <cell r="N1414">
            <v>0</v>
          </cell>
          <cell r="O1414" t="str">
            <v>Периодические издания, книги, газеты</v>
          </cell>
        </row>
        <row r="1415">
          <cell r="A1415">
            <v>9</v>
          </cell>
          <cell r="B1415">
            <v>214</v>
          </cell>
          <cell r="C1415">
            <v>214</v>
          </cell>
          <cell r="D1415">
            <v>970.56</v>
          </cell>
          <cell r="E1415">
            <v>24</v>
          </cell>
          <cell r="F1415">
            <v>56602</v>
          </cell>
          <cell r="H1415">
            <v>5</v>
          </cell>
          <cell r="I1415">
            <v>0</v>
          </cell>
          <cell r="J1415">
            <v>0</v>
          </cell>
          <cell r="K1415">
            <v>1924</v>
          </cell>
          <cell r="L1415">
            <v>0</v>
          </cell>
          <cell r="M1415">
            <v>1924</v>
          </cell>
          <cell r="N1415">
            <v>0</v>
          </cell>
          <cell r="O1415" t="str">
            <v>Износ-Банковские помещения, Здания и другие сооружения</v>
          </cell>
        </row>
        <row r="1416">
          <cell r="A1416">
            <v>9</v>
          </cell>
          <cell r="B1416">
            <v>214</v>
          </cell>
          <cell r="C1416">
            <v>3563</v>
          </cell>
          <cell r="D1416">
            <v>970.56</v>
          </cell>
          <cell r="E1416">
            <v>24</v>
          </cell>
          <cell r="F1416">
            <v>56602</v>
          </cell>
          <cell r="H1416">
            <v>5</v>
          </cell>
          <cell r="I1416">
            <v>0</v>
          </cell>
          <cell r="J1416">
            <v>0</v>
          </cell>
          <cell r="K1416">
            <v>4250</v>
          </cell>
          <cell r="L1416">
            <v>0</v>
          </cell>
          <cell r="M1416">
            <v>4250</v>
          </cell>
          <cell r="N1416">
            <v>0</v>
          </cell>
          <cell r="O1416" t="str">
            <v>Износ-Банковские помещения, Здания и другие сооружения</v>
          </cell>
        </row>
        <row r="1417">
          <cell r="A1417">
            <v>9</v>
          </cell>
          <cell r="B1417">
            <v>214</v>
          </cell>
          <cell r="C1417">
            <v>5996</v>
          </cell>
          <cell r="D1417">
            <v>970.56</v>
          </cell>
          <cell r="E1417">
            <v>24</v>
          </cell>
          <cell r="F1417">
            <v>56602</v>
          </cell>
          <cell r="H1417">
            <v>5</v>
          </cell>
          <cell r="I1417">
            <v>0</v>
          </cell>
          <cell r="J1417">
            <v>0</v>
          </cell>
          <cell r="K1417">
            <v>159</v>
          </cell>
          <cell r="L1417">
            <v>0</v>
          </cell>
          <cell r="M1417">
            <v>159</v>
          </cell>
          <cell r="N1417">
            <v>0</v>
          </cell>
          <cell r="O1417" t="str">
            <v>Износ-Банковские помещения, Здания и другие сооружения</v>
          </cell>
        </row>
        <row r="1418">
          <cell r="A1418">
            <v>9</v>
          </cell>
          <cell r="B1418">
            <v>214</v>
          </cell>
          <cell r="C1418">
            <v>7783</v>
          </cell>
          <cell r="D1418">
            <v>970.56</v>
          </cell>
          <cell r="E1418">
            <v>24</v>
          </cell>
          <cell r="F1418">
            <v>56602</v>
          </cell>
          <cell r="H1418">
            <v>5</v>
          </cell>
          <cell r="I1418">
            <v>0</v>
          </cell>
          <cell r="J1418">
            <v>0</v>
          </cell>
          <cell r="K1418">
            <v>11316</v>
          </cell>
          <cell r="L1418">
            <v>0</v>
          </cell>
          <cell r="M1418">
            <v>11316</v>
          </cell>
          <cell r="N1418">
            <v>0</v>
          </cell>
          <cell r="O1418" t="str">
            <v>Износ-Банковские помещения, Здания и другие сооружения</v>
          </cell>
        </row>
        <row r="1419">
          <cell r="A1419">
            <v>9</v>
          </cell>
          <cell r="B1419">
            <v>214</v>
          </cell>
          <cell r="C1419">
            <v>7845</v>
          </cell>
          <cell r="D1419">
            <v>970.56</v>
          </cell>
          <cell r="E1419">
            <v>24</v>
          </cell>
          <cell r="F1419">
            <v>56602</v>
          </cell>
          <cell r="H1419">
            <v>5</v>
          </cell>
          <cell r="I1419">
            <v>0</v>
          </cell>
          <cell r="J1419">
            <v>0</v>
          </cell>
          <cell r="K1419">
            <v>48517</v>
          </cell>
          <cell r="L1419">
            <v>0</v>
          </cell>
          <cell r="M1419">
            <v>48517</v>
          </cell>
          <cell r="N1419">
            <v>0</v>
          </cell>
          <cell r="O1419" t="str">
            <v>Износ-Банковские помещения, Здания и другие сооружения</v>
          </cell>
        </row>
        <row r="1420">
          <cell r="A1420">
            <v>9</v>
          </cell>
          <cell r="B1420">
            <v>214</v>
          </cell>
          <cell r="C1420">
            <v>7948</v>
          </cell>
          <cell r="D1420">
            <v>970.56</v>
          </cell>
          <cell r="E1420">
            <v>24</v>
          </cell>
          <cell r="F1420">
            <v>56602</v>
          </cell>
          <cell r="H1420">
            <v>5</v>
          </cell>
          <cell r="I1420">
            <v>0</v>
          </cell>
          <cell r="J1420">
            <v>0</v>
          </cell>
          <cell r="K1420">
            <v>1663</v>
          </cell>
          <cell r="L1420">
            <v>0</v>
          </cell>
          <cell r="M1420">
            <v>1663</v>
          </cell>
          <cell r="N1420">
            <v>0</v>
          </cell>
          <cell r="O1420" t="str">
            <v>Износ-Банковские помещения, Здания и другие сооружения</v>
          </cell>
        </row>
        <row r="1421">
          <cell r="A1421">
            <v>9</v>
          </cell>
          <cell r="B1421">
            <v>214</v>
          </cell>
          <cell r="C1421">
            <v>8104</v>
          </cell>
          <cell r="D1421">
            <v>970.56</v>
          </cell>
          <cell r="E1421">
            <v>24</v>
          </cell>
          <cell r="F1421">
            <v>56602</v>
          </cell>
          <cell r="H1421">
            <v>5</v>
          </cell>
          <cell r="I1421">
            <v>0</v>
          </cell>
          <cell r="J1421">
            <v>0</v>
          </cell>
          <cell r="K1421">
            <v>1964.35</v>
          </cell>
          <cell r="L1421">
            <v>0</v>
          </cell>
          <cell r="M1421">
            <v>1964.35</v>
          </cell>
          <cell r="N1421">
            <v>0</v>
          </cell>
          <cell r="O1421" t="str">
            <v>Износ-Банковские помещения, Здания и другие сооружения</v>
          </cell>
        </row>
        <row r="1422">
          <cell r="A1422">
            <v>9</v>
          </cell>
          <cell r="B1422">
            <v>214</v>
          </cell>
          <cell r="C1422">
            <v>8137</v>
          </cell>
          <cell r="D1422">
            <v>970.56</v>
          </cell>
          <cell r="E1422">
            <v>24</v>
          </cell>
          <cell r="F1422">
            <v>56602</v>
          </cell>
          <cell r="H1422">
            <v>5</v>
          </cell>
          <cell r="I1422">
            <v>0</v>
          </cell>
          <cell r="J1422">
            <v>0</v>
          </cell>
          <cell r="K1422">
            <v>20979</v>
          </cell>
          <cell r="L1422">
            <v>0</v>
          </cell>
          <cell r="M1422">
            <v>20979</v>
          </cell>
          <cell r="N1422">
            <v>0</v>
          </cell>
          <cell r="O1422" t="str">
            <v>Износ-Банковские помещения, Здания и другие сооружения</v>
          </cell>
        </row>
        <row r="1423">
          <cell r="A1423">
            <v>9</v>
          </cell>
          <cell r="B1423">
            <v>214</v>
          </cell>
          <cell r="C1423">
            <v>8298</v>
          </cell>
          <cell r="D1423">
            <v>970.56</v>
          </cell>
          <cell r="E1423">
            <v>24</v>
          </cell>
          <cell r="F1423">
            <v>56602</v>
          </cell>
          <cell r="H1423">
            <v>5</v>
          </cell>
          <cell r="I1423">
            <v>0</v>
          </cell>
          <cell r="J1423">
            <v>0</v>
          </cell>
          <cell r="K1423">
            <v>237624.36</v>
          </cell>
          <cell r="L1423">
            <v>0</v>
          </cell>
          <cell r="M1423">
            <v>237624.36</v>
          </cell>
          <cell r="N1423">
            <v>0</v>
          </cell>
          <cell r="O1423" t="str">
            <v>Износ-Банковские помещения, Здания и другие сооружения</v>
          </cell>
        </row>
        <row r="1424">
          <cell r="A1424">
            <v>9</v>
          </cell>
          <cell r="B1424">
            <v>214</v>
          </cell>
          <cell r="C1424">
            <v>8659</v>
          </cell>
          <cell r="D1424">
            <v>970.56</v>
          </cell>
          <cell r="E1424">
            <v>24</v>
          </cell>
          <cell r="F1424">
            <v>56602</v>
          </cell>
          <cell r="H1424">
            <v>5</v>
          </cell>
          <cell r="I1424">
            <v>0</v>
          </cell>
          <cell r="J1424">
            <v>0</v>
          </cell>
          <cell r="K1424">
            <v>10473</v>
          </cell>
          <cell r="L1424">
            <v>0</v>
          </cell>
          <cell r="M1424">
            <v>10473</v>
          </cell>
          <cell r="N1424">
            <v>0</v>
          </cell>
          <cell r="O1424" t="str">
            <v>Износ-Банковские помещения, Здания и другие сооружения</v>
          </cell>
        </row>
        <row r="1425">
          <cell r="A1425">
            <v>9</v>
          </cell>
          <cell r="B1425">
            <v>214</v>
          </cell>
          <cell r="C1425">
            <v>214</v>
          </cell>
          <cell r="D1425">
            <v>970.57</v>
          </cell>
          <cell r="E1425">
            <v>24</v>
          </cell>
          <cell r="F1425">
            <v>56610</v>
          </cell>
          <cell r="H1425">
            <v>5</v>
          </cell>
          <cell r="I1425">
            <v>0</v>
          </cell>
          <cell r="J1425">
            <v>0</v>
          </cell>
          <cell r="K1425">
            <v>15817</v>
          </cell>
          <cell r="L1425">
            <v>0</v>
          </cell>
          <cell r="M1425">
            <v>15817</v>
          </cell>
          <cell r="N1425">
            <v>0</v>
          </cell>
          <cell r="O1425" t="str">
            <v>Износ-Транспортное оборудование</v>
          </cell>
        </row>
        <row r="1426">
          <cell r="A1426">
            <v>9</v>
          </cell>
          <cell r="B1426">
            <v>214</v>
          </cell>
          <cell r="C1426">
            <v>3563</v>
          </cell>
          <cell r="D1426">
            <v>970.57</v>
          </cell>
          <cell r="E1426">
            <v>24</v>
          </cell>
          <cell r="F1426">
            <v>56610</v>
          </cell>
          <cell r="H1426">
            <v>5</v>
          </cell>
          <cell r="I1426">
            <v>0</v>
          </cell>
          <cell r="J1426">
            <v>0</v>
          </cell>
          <cell r="K1426">
            <v>39415</v>
          </cell>
          <cell r="L1426">
            <v>0</v>
          </cell>
          <cell r="M1426">
            <v>39415</v>
          </cell>
          <cell r="N1426">
            <v>0</v>
          </cell>
          <cell r="O1426" t="str">
            <v>Износ-Транспортное оборудование</v>
          </cell>
        </row>
        <row r="1427">
          <cell r="A1427">
            <v>9</v>
          </cell>
          <cell r="B1427">
            <v>214</v>
          </cell>
          <cell r="C1427">
            <v>5996</v>
          </cell>
          <cell r="D1427">
            <v>970.57</v>
          </cell>
          <cell r="E1427">
            <v>24</v>
          </cell>
          <cell r="F1427">
            <v>56610</v>
          </cell>
          <cell r="H1427">
            <v>5</v>
          </cell>
          <cell r="I1427">
            <v>0</v>
          </cell>
          <cell r="J1427">
            <v>0</v>
          </cell>
          <cell r="K1427">
            <v>52366</v>
          </cell>
          <cell r="L1427">
            <v>0</v>
          </cell>
          <cell r="M1427">
            <v>52366</v>
          </cell>
          <cell r="N1427">
            <v>0</v>
          </cell>
          <cell r="O1427" t="str">
            <v>Износ-Транспортное оборудование</v>
          </cell>
        </row>
        <row r="1428">
          <cell r="A1428">
            <v>9</v>
          </cell>
          <cell r="B1428">
            <v>214</v>
          </cell>
          <cell r="C1428">
            <v>7783</v>
          </cell>
          <cell r="D1428">
            <v>970.57</v>
          </cell>
          <cell r="E1428">
            <v>24</v>
          </cell>
          <cell r="F1428">
            <v>56610</v>
          </cell>
          <cell r="H1428">
            <v>5</v>
          </cell>
          <cell r="I1428">
            <v>0</v>
          </cell>
          <cell r="J1428">
            <v>0</v>
          </cell>
          <cell r="K1428">
            <v>42901.919999999998</v>
          </cell>
          <cell r="L1428">
            <v>0</v>
          </cell>
          <cell r="M1428">
            <v>42901.919999999998</v>
          </cell>
          <cell r="N1428">
            <v>0</v>
          </cell>
          <cell r="O1428" t="str">
            <v>Износ-Транспортное оборудование</v>
          </cell>
        </row>
        <row r="1429">
          <cell r="A1429">
            <v>9</v>
          </cell>
          <cell r="B1429">
            <v>214</v>
          </cell>
          <cell r="C1429">
            <v>7948</v>
          </cell>
          <cell r="D1429">
            <v>970.57</v>
          </cell>
          <cell r="E1429">
            <v>24</v>
          </cell>
          <cell r="F1429">
            <v>56610</v>
          </cell>
          <cell r="H1429">
            <v>5</v>
          </cell>
          <cell r="I1429">
            <v>0</v>
          </cell>
          <cell r="J1429">
            <v>0</v>
          </cell>
          <cell r="K1429">
            <v>64531</v>
          </cell>
          <cell r="L1429">
            <v>0</v>
          </cell>
          <cell r="M1429">
            <v>64531</v>
          </cell>
          <cell r="N1429">
            <v>0</v>
          </cell>
          <cell r="O1429" t="str">
            <v>Износ-Транспортное оборудование</v>
          </cell>
        </row>
        <row r="1430">
          <cell r="A1430">
            <v>9</v>
          </cell>
          <cell r="B1430">
            <v>214</v>
          </cell>
          <cell r="C1430">
            <v>8104</v>
          </cell>
          <cell r="D1430">
            <v>970.57</v>
          </cell>
          <cell r="E1430">
            <v>24</v>
          </cell>
          <cell r="F1430">
            <v>56610</v>
          </cell>
          <cell r="H1430">
            <v>5</v>
          </cell>
          <cell r="I1430">
            <v>0</v>
          </cell>
          <cell r="J1430">
            <v>0</v>
          </cell>
          <cell r="K1430">
            <v>21559.15</v>
          </cell>
          <cell r="L1430">
            <v>0</v>
          </cell>
          <cell r="M1430">
            <v>21559.15</v>
          </cell>
          <cell r="N1430">
            <v>0</v>
          </cell>
          <cell r="O1430" t="str">
            <v>Износ-Транспортное оборудование</v>
          </cell>
        </row>
        <row r="1431">
          <cell r="A1431">
            <v>9</v>
          </cell>
          <cell r="B1431">
            <v>214</v>
          </cell>
          <cell r="C1431">
            <v>8298</v>
          </cell>
          <cell r="D1431">
            <v>970.57</v>
          </cell>
          <cell r="E1431">
            <v>24</v>
          </cell>
          <cell r="F1431">
            <v>56610</v>
          </cell>
          <cell r="H1431">
            <v>5</v>
          </cell>
          <cell r="I1431">
            <v>0</v>
          </cell>
          <cell r="J1431">
            <v>0</v>
          </cell>
          <cell r="K1431">
            <v>27834</v>
          </cell>
          <cell r="L1431">
            <v>0</v>
          </cell>
          <cell r="M1431">
            <v>27834</v>
          </cell>
          <cell r="N1431">
            <v>0</v>
          </cell>
          <cell r="O1431" t="str">
            <v>Износ-Транспортное оборудование</v>
          </cell>
        </row>
        <row r="1432">
          <cell r="A1432">
            <v>9</v>
          </cell>
          <cell r="B1432">
            <v>214</v>
          </cell>
          <cell r="C1432">
            <v>8659</v>
          </cell>
          <cell r="D1432">
            <v>970.57</v>
          </cell>
          <cell r="E1432">
            <v>24</v>
          </cell>
          <cell r="F1432">
            <v>56610</v>
          </cell>
          <cell r="H1432">
            <v>5</v>
          </cell>
          <cell r="I1432">
            <v>0</v>
          </cell>
          <cell r="J1432">
            <v>0</v>
          </cell>
          <cell r="K1432">
            <v>25237</v>
          </cell>
          <cell r="L1432">
            <v>0</v>
          </cell>
          <cell r="M1432">
            <v>25237</v>
          </cell>
          <cell r="N1432">
            <v>0</v>
          </cell>
          <cell r="O1432" t="str">
            <v>Износ-Транспортное оборудование</v>
          </cell>
        </row>
        <row r="1433">
          <cell r="A1433">
            <v>9</v>
          </cell>
          <cell r="B1433">
            <v>214</v>
          </cell>
          <cell r="C1433">
            <v>214</v>
          </cell>
          <cell r="D1433">
            <v>970.58</v>
          </cell>
          <cell r="E1433">
            <v>24</v>
          </cell>
          <cell r="F1433">
            <v>56614</v>
          </cell>
          <cell r="H1433">
            <v>5</v>
          </cell>
          <cell r="I1433">
            <v>0</v>
          </cell>
          <cell r="J1433">
            <v>0</v>
          </cell>
          <cell r="K1433">
            <v>136215</v>
          </cell>
          <cell r="L1433">
            <v>0</v>
          </cell>
          <cell r="M1433">
            <v>136215</v>
          </cell>
          <cell r="N1433">
            <v>0</v>
          </cell>
          <cell r="O1433" t="str">
            <v>Износ-Мебель, приспособления и оборудование</v>
          </cell>
        </row>
        <row r="1434">
          <cell r="A1434">
            <v>9</v>
          </cell>
          <cell r="B1434">
            <v>214</v>
          </cell>
          <cell r="C1434">
            <v>3563</v>
          </cell>
          <cell r="D1434">
            <v>970.58</v>
          </cell>
          <cell r="E1434">
            <v>24</v>
          </cell>
          <cell r="F1434">
            <v>56614</v>
          </cell>
          <cell r="H1434">
            <v>5</v>
          </cell>
          <cell r="I1434">
            <v>0</v>
          </cell>
          <cell r="J1434">
            <v>0</v>
          </cell>
          <cell r="K1434">
            <v>119971</v>
          </cell>
          <cell r="L1434">
            <v>0</v>
          </cell>
          <cell r="M1434">
            <v>119971</v>
          </cell>
          <cell r="N1434">
            <v>0</v>
          </cell>
          <cell r="O1434" t="str">
            <v>Износ-Мебель, приспособления и оборудование</v>
          </cell>
        </row>
        <row r="1435">
          <cell r="A1435">
            <v>9</v>
          </cell>
          <cell r="B1435">
            <v>214</v>
          </cell>
          <cell r="C1435">
            <v>5996</v>
          </cell>
          <cell r="D1435">
            <v>970.58</v>
          </cell>
          <cell r="E1435">
            <v>24</v>
          </cell>
          <cell r="F1435">
            <v>56614</v>
          </cell>
          <cell r="H1435">
            <v>5</v>
          </cell>
          <cell r="I1435">
            <v>0</v>
          </cell>
          <cell r="J1435">
            <v>0</v>
          </cell>
          <cell r="K1435">
            <v>328222</v>
          </cell>
          <cell r="L1435">
            <v>0</v>
          </cell>
          <cell r="M1435">
            <v>328222</v>
          </cell>
          <cell r="N1435">
            <v>0</v>
          </cell>
          <cell r="O1435" t="str">
            <v>Износ-Мебель, приспособления и оборудование</v>
          </cell>
        </row>
        <row r="1436">
          <cell r="A1436">
            <v>9</v>
          </cell>
          <cell r="B1436">
            <v>214</v>
          </cell>
          <cell r="C1436">
            <v>7783</v>
          </cell>
          <cell r="D1436">
            <v>970.58</v>
          </cell>
          <cell r="E1436">
            <v>24</v>
          </cell>
          <cell r="F1436">
            <v>56614</v>
          </cell>
          <cell r="H1436">
            <v>5</v>
          </cell>
          <cell r="I1436">
            <v>0</v>
          </cell>
          <cell r="J1436">
            <v>0</v>
          </cell>
          <cell r="K1436">
            <v>252850</v>
          </cell>
          <cell r="L1436">
            <v>0</v>
          </cell>
          <cell r="M1436">
            <v>252850</v>
          </cell>
          <cell r="N1436">
            <v>0</v>
          </cell>
          <cell r="O1436" t="str">
            <v>Износ-Мебель, приспособления и оборудование</v>
          </cell>
        </row>
        <row r="1437">
          <cell r="A1437">
            <v>9</v>
          </cell>
          <cell r="B1437">
            <v>214</v>
          </cell>
          <cell r="C1437">
            <v>7845</v>
          </cell>
          <cell r="D1437">
            <v>970.58</v>
          </cell>
          <cell r="E1437">
            <v>24</v>
          </cell>
          <cell r="F1437">
            <v>56614</v>
          </cell>
          <cell r="H1437">
            <v>5</v>
          </cell>
          <cell r="I1437">
            <v>0</v>
          </cell>
          <cell r="J1437">
            <v>0</v>
          </cell>
          <cell r="K1437">
            <v>276617</v>
          </cell>
          <cell r="L1437">
            <v>0</v>
          </cell>
          <cell r="M1437">
            <v>276617</v>
          </cell>
          <cell r="N1437">
            <v>0</v>
          </cell>
          <cell r="O1437" t="str">
            <v>Износ-Мебель, приспособления и оборудование</v>
          </cell>
        </row>
        <row r="1438">
          <cell r="A1438">
            <v>9</v>
          </cell>
          <cell r="B1438">
            <v>214</v>
          </cell>
          <cell r="C1438">
            <v>7948</v>
          </cell>
          <cell r="D1438">
            <v>970.58</v>
          </cell>
          <cell r="E1438">
            <v>24</v>
          </cell>
          <cell r="F1438">
            <v>56614</v>
          </cell>
          <cell r="H1438">
            <v>5</v>
          </cell>
          <cell r="I1438">
            <v>0</v>
          </cell>
          <cell r="J1438">
            <v>0</v>
          </cell>
          <cell r="K1438">
            <v>176628</v>
          </cell>
          <cell r="L1438">
            <v>0</v>
          </cell>
          <cell r="M1438">
            <v>176628</v>
          </cell>
          <cell r="N1438">
            <v>0</v>
          </cell>
          <cell r="O1438" t="str">
            <v>Износ-Мебель, приспособления и оборудование</v>
          </cell>
        </row>
        <row r="1439">
          <cell r="A1439">
            <v>9</v>
          </cell>
          <cell r="B1439">
            <v>214</v>
          </cell>
          <cell r="C1439">
            <v>8002</v>
          </cell>
          <cell r="D1439">
            <v>970.58</v>
          </cell>
          <cell r="E1439">
            <v>24</v>
          </cell>
          <cell r="F1439">
            <v>56614</v>
          </cell>
          <cell r="H1439">
            <v>5</v>
          </cell>
          <cell r="I1439">
            <v>0</v>
          </cell>
          <cell r="J1439">
            <v>0</v>
          </cell>
          <cell r="K1439">
            <v>98600</v>
          </cell>
          <cell r="L1439">
            <v>0</v>
          </cell>
          <cell r="M1439">
            <v>98600</v>
          </cell>
          <cell r="N1439">
            <v>0</v>
          </cell>
          <cell r="O1439" t="str">
            <v>Износ-Мебель, приспособления и оборудование</v>
          </cell>
        </row>
        <row r="1440">
          <cell r="A1440">
            <v>9</v>
          </cell>
          <cell r="B1440">
            <v>214</v>
          </cell>
          <cell r="C1440">
            <v>8104</v>
          </cell>
          <cell r="D1440">
            <v>970.58</v>
          </cell>
          <cell r="E1440">
            <v>24</v>
          </cell>
          <cell r="F1440">
            <v>56614</v>
          </cell>
          <cell r="H1440">
            <v>5</v>
          </cell>
          <cell r="I1440">
            <v>0</v>
          </cell>
          <cell r="J1440">
            <v>0</v>
          </cell>
          <cell r="K1440">
            <v>143324</v>
          </cell>
          <cell r="L1440">
            <v>0</v>
          </cell>
          <cell r="M1440">
            <v>143324</v>
          </cell>
          <cell r="N1440">
            <v>0</v>
          </cell>
          <cell r="O1440" t="str">
            <v>Износ-Мебель, приспособления и оборудование</v>
          </cell>
        </row>
        <row r="1441">
          <cell r="A1441">
            <v>9</v>
          </cell>
          <cell r="B1441">
            <v>214</v>
          </cell>
          <cell r="C1441">
            <v>8137</v>
          </cell>
          <cell r="D1441">
            <v>970.58</v>
          </cell>
          <cell r="E1441">
            <v>24</v>
          </cell>
          <cell r="F1441">
            <v>56614</v>
          </cell>
          <cell r="H1441">
            <v>5</v>
          </cell>
          <cell r="I1441">
            <v>0</v>
          </cell>
          <cell r="J1441">
            <v>0</v>
          </cell>
          <cell r="K1441">
            <v>202734</v>
          </cell>
          <cell r="L1441">
            <v>0</v>
          </cell>
          <cell r="M1441">
            <v>202734</v>
          </cell>
          <cell r="N1441">
            <v>0</v>
          </cell>
          <cell r="O1441" t="str">
            <v>Износ-Мебель, приспособления и оборудование</v>
          </cell>
        </row>
        <row r="1442">
          <cell r="A1442">
            <v>9</v>
          </cell>
          <cell r="B1442">
            <v>214</v>
          </cell>
          <cell r="C1442">
            <v>8298</v>
          </cell>
          <cell r="D1442">
            <v>970.58</v>
          </cell>
          <cell r="E1442">
            <v>24</v>
          </cell>
          <cell r="F1442">
            <v>56614</v>
          </cell>
          <cell r="H1442">
            <v>5</v>
          </cell>
          <cell r="I1442">
            <v>0</v>
          </cell>
          <cell r="J1442">
            <v>0</v>
          </cell>
          <cell r="K1442">
            <v>229214</v>
          </cell>
          <cell r="L1442">
            <v>0</v>
          </cell>
          <cell r="M1442">
            <v>229214</v>
          </cell>
          <cell r="N1442">
            <v>0</v>
          </cell>
          <cell r="O1442" t="str">
            <v>Износ-Мебель, приспособления и оборудование</v>
          </cell>
        </row>
        <row r="1443">
          <cell r="A1443">
            <v>9</v>
          </cell>
          <cell r="B1443">
            <v>214</v>
          </cell>
          <cell r="C1443">
            <v>8533</v>
          </cell>
          <cell r="D1443">
            <v>970.58</v>
          </cell>
          <cell r="E1443">
            <v>24</v>
          </cell>
          <cell r="F1443">
            <v>56614</v>
          </cell>
          <cell r="H1443">
            <v>5</v>
          </cell>
          <cell r="I1443">
            <v>0</v>
          </cell>
          <cell r="J1443">
            <v>0</v>
          </cell>
          <cell r="K1443">
            <v>159032.25</v>
          </cell>
          <cell r="L1443">
            <v>0</v>
          </cell>
          <cell r="M1443">
            <v>159032.25</v>
          </cell>
          <cell r="N1443">
            <v>0</v>
          </cell>
          <cell r="O1443" t="str">
            <v>Износ-Мебель, приспособления и оборудование</v>
          </cell>
        </row>
        <row r="1444">
          <cell r="A1444">
            <v>9</v>
          </cell>
          <cell r="B1444">
            <v>214</v>
          </cell>
          <cell r="C1444">
            <v>8659</v>
          </cell>
          <cell r="D1444">
            <v>970.58</v>
          </cell>
          <cell r="E1444">
            <v>24</v>
          </cell>
          <cell r="F1444">
            <v>56614</v>
          </cell>
          <cell r="H1444">
            <v>5</v>
          </cell>
          <cell r="I1444">
            <v>0</v>
          </cell>
          <cell r="J1444">
            <v>0</v>
          </cell>
          <cell r="K1444">
            <v>172849</v>
          </cell>
          <cell r="L1444">
            <v>0</v>
          </cell>
          <cell r="M1444">
            <v>172849</v>
          </cell>
          <cell r="N1444">
            <v>0</v>
          </cell>
          <cell r="O1444" t="str">
            <v>Износ-Мебель, приспособления и оборудование</v>
          </cell>
        </row>
        <row r="1445">
          <cell r="A1445">
            <v>9</v>
          </cell>
          <cell r="B1445">
            <v>214</v>
          </cell>
          <cell r="C1445">
            <v>8137</v>
          </cell>
          <cell r="D1445">
            <v>970.59</v>
          </cell>
          <cell r="E1445">
            <v>24</v>
          </cell>
          <cell r="F1445">
            <v>56618</v>
          </cell>
          <cell r="H1445">
            <v>5</v>
          </cell>
          <cell r="I1445">
            <v>0</v>
          </cell>
          <cell r="J1445">
            <v>0</v>
          </cell>
          <cell r="K1445">
            <v>1098</v>
          </cell>
          <cell r="L1445">
            <v>0</v>
          </cell>
          <cell r="M1445">
            <v>1098</v>
          </cell>
          <cell r="N1445">
            <v>0</v>
          </cell>
          <cell r="O1445" t="str">
            <v>Износ-Нематериальные активы</v>
          </cell>
        </row>
        <row r="1446">
          <cell r="A1446">
            <v>9</v>
          </cell>
          <cell r="B1446">
            <v>214</v>
          </cell>
          <cell r="C1446">
            <v>3563</v>
          </cell>
          <cell r="D1446">
            <v>970.64</v>
          </cell>
          <cell r="E1446">
            <v>24</v>
          </cell>
          <cell r="F1446">
            <v>56710</v>
          </cell>
          <cell r="H1446">
            <v>5</v>
          </cell>
          <cell r="I1446">
            <v>0</v>
          </cell>
          <cell r="J1446">
            <v>0</v>
          </cell>
          <cell r="K1446">
            <v>5185</v>
          </cell>
          <cell r="L1446">
            <v>0</v>
          </cell>
          <cell r="M1446">
            <v>5185</v>
          </cell>
          <cell r="N1446">
            <v>0</v>
          </cell>
          <cell r="O1446" t="str">
            <v>Страхование</v>
          </cell>
        </row>
        <row r="1447">
          <cell r="A1447">
            <v>9</v>
          </cell>
          <cell r="B1447">
            <v>214</v>
          </cell>
          <cell r="C1447">
            <v>214</v>
          </cell>
          <cell r="D1447">
            <v>970.65</v>
          </cell>
          <cell r="E1447">
            <v>24</v>
          </cell>
          <cell r="F1447">
            <v>56714</v>
          </cell>
          <cell r="H1447">
            <v>5</v>
          </cell>
          <cell r="I1447">
            <v>0</v>
          </cell>
          <cell r="J1447">
            <v>0</v>
          </cell>
          <cell r="K1447">
            <v>244447</v>
          </cell>
          <cell r="L1447">
            <v>0</v>
          </cell>
          <cell r="M1447">
            <v>244447</v>
          </cell>
          <cell r="N1447">
            <v>0</v>
          </cell>
          <cell r="O1447" t="str">
            <v>Soliq va litsenziyalar</v>
          </cell>
        </row>
        <row r="1448">
          <cell r="A1448">
            <v>9</v>
          </cell>
          <cell r="B1448">
            <v>214</v>
          </cell>
          <cell r="C1448">
            <v>3563</v>
          </cell>
          <cell r="D1448">
            <v>970.65</v>
          </cell>
          <cell r="E1448">
            <v>24</v>
          </cell>
          <cell r="F1448">
            <v>56714</v>
          </cell>
          <cell r="H1448">
            <v>5</v>
          </cell>
          <cell r="I1448">
            <v>0</v>
          </cell>
          <cell r="J1448">
            <v>0</v>
          </cell>
          <cell r="K1448">
            <v>310896</v>
          </cell>
          <cell r="L1448">
            <v>0</v>
          </cell>
          <cell r="M1448">
            <v>310896</v>
          </cell>
          <cell r="N1448">
            <v>0</v>
          </cell>
          <cell r="O1448" t="str">
            <v>Soliq va litsenziyalar</v>
          </cell>
        </row>
        <row r="1449">
          <cell r="A1449">
            <v>9</v>
          </cell>
          <cell r="B1449">
            <v>214</v>
          </cell>
          <cell r="C1449">
            <v>5996</v>
          </cell>
          <cell r="D1449">
            <v>970.65</v>
          </cell>
          <cell r="E1449">
            <v>24</v>
          </cell>
          <cell r="F1449">
            <v>56714</v>
          </cell>
          <cell r="H1449">
            <v>5</v>
          </cell>
          <cell r="I1449">
            <v>0</v>
          </cell>
          <cell r="J1449">
            <v>0</v>
          </cell>
          <cell r="K1449">
            <v>315631.21000000002</v>
          </cell>
          <cell r="L1449">
            <v>0</v>
          </cell>
          <cell r="M1449">
            <v>315631.21000000002</v>
          </cell>
          <cell r="N1449">
            <v>0</v>
          </cell>
          <cell r="O1449" t="str">
            <v>Soliq va litsenziyalar</v>
          </cell>
        </row>
        <row r="1450">
          <cell r="A1450">
            <v>9</v>
          </cell>
          <cell r="B1450">
            <v>214</v>
          </cell>
          <cell r="C1450">
            <v>7783</v>
          </cell>
          <cell r="D1450">
            <v>970.65</v>
          </cell>
          <cell r="E1450">
            <v>24</v>
          </cell>
          <cell r="F1450">
            <v>56714</v>
          </cell>
          <cell r="H1450">
            <v>5</v>
          </cell>
          <cell r="I1450">
            <v>0</v>
          </cell>
          <cell r="J1450">
            <v>0</v>
          </cell>
          <cell r="K1450">
            <v>258031.54</v>
          </cell>
          <cell r="L1450">
            <v>0</v>
          </cell>
          <cell r="M1450">
            <v>258031.54</v>
          </cell>
          <cell r="N1450">
            <v>0</v>
          </cell>
          <cell r="O1450" t="str">
            <v>Soliq va litsenziyalar</v>
          </cell>
        </row>
        <row r="1451">
          <cell r="A1451">
            <v>9</v>
          </cell>
          <cell r="B1451">
            <v>214</v>
          </cell>
          <cell r="C1451">
            <v>7845</v>
          </cell>
          <cell r="D1451">
            <v>970.65</v>
          </cell>
          <cell r="E1451">
            <v>24</v>
          </cell>
          <cell r="F1451">
            <v>56714</v>
          </cell>
          <cell r="H1451">
            <v>5</v>
          </cell>
          <cell r="I1451">
            <v>0</v>
          </cell>
          <cell r="J1451">
            <v>0</v>
          </cell>
          <cell r="K1451">
            <v>314609.19</v>
          </cell>
          <cell r="L1451">
            <v>0</v>
          </cell>
          <cell r="M1451">
            <v>314609.19</v>
          </cell>
          <cell r="N1451">
            <v>0</v>
          </cell>
          <cell r="O1451" t="str">
            <v>Soliq va litsenziyalar</v>
          </cell>
        </row>
        <row r="1452">
          <cell r="A1452">
            <v>9</v>
          </cell>
          <cell r="B1452">
            <v>214</v>
          </cell>
          <cell r="C1452">
            <v>7948</v>
          </cell>
          <cell r="D1452">
            <v>970.65</v>
          </cell>
          <cell r="E1452">
            <v>24</v>
          </cell>
          <cell r="F1452">
            <v>56714</v>
          </cell>
          <cell r="H1452">
            <v>5</v>
          </cell>
          <cell r="I1452">
            <v>0</v>
          </cell>
          <cell r="J1452">
            <v>0</v>
          </cell>
          <cell r="K1452">
            <v>220373.2</v>
          </cell>
          <cell r="L1452">
            <v>0</v>
          </cell>
          <cell r="M1452">
            <v>220373.2</v>
          </cell>
          <cell r="N1452">
            <v>0</v>
          </cell>
          <cell r="O1452" t="str">
            <v>Soliq va litsenziyalar</v>
          </cell>
        </row>
        <row r="1453">
          <cell r="A1453">
            <v>9</v>
          </cell>
          <cell r="B1453">
            <v>214</v>
          </cell>
          <cell r="C1453">
            <v>8002</v>
          </cell>
          <cell r="D1453">
            <v>970.65</v>
          </cell>
          <cell r="E1453">
            <v>24</v>
          </cell>
          <cell r="F1453">
            <v>56714</v>
          </cell>
          <cell r="H1453">
            <v>5</v>
          </cell>
          <cell r="I1453">
            <v>0</v>
          </cell>
          <cell r="J1453">
            <v>0</v>
          </cell>
          <cell r="K1453">
            <v>175704</v>
          </cell>
          <cell r="L1453">
            <v>0</v>
          </cell>
          <cell r="M1453">
            <v>175704</v>
          </cell>
          <cell r="N1453">
            <v>0</v>
          </cell>
          <cell r="O1453" t="str">
            <v>Soliq va litsenziyalar</v>
          </cell>
        </row>
        <row r="1454">
          <cell r="A1454">
            <v>9</v>
          </cell>
          <cell r="B1454">
            <v>214</v>
          </cell>
          <cell r="C1454">
            <v>8104</v>
          </cell>
          <cell r="D1454">
            <v>970.65</v>
          </cell>
          <cell r="E1454">
            <v>24</v>
          </cell>
          <cell r="F1454">
            <v>56714</v>
          </cell>
          <cell r="H1454">
            <v>5</v>
          </cell>
          <cell r="I1454">
            <v>0</v>
          </cell>
          <cell r="J1454">
            <v>0</v>
          </cell>
          <cell r="K1454">
            <v>177597.15</v>
          </cell>
          <cell r="L1454">
            <v>0</v>
          </cell>
          <cell r="M1454">
            <v>177597.15</v>
          </cell>
          <cell r="N1454">
            <v>0</v>
          </cell>
          <cell r="O1454" t="str">
            <v>Soliq va litsenziyalar</v>
          </cell>
        </row>
        <row r="1455">
          <cell r="A1455">
            <v>9</v>
          </cell>
          <cell r="B1455">
            <v>214</v>
          </cell>
          <cell r="C1455">
            <v>8137</v>
          </cell>
          <cell r="D1455">
            <v>970.65</v>
          </cell>
          <cell r="E1455">
            <v>24</v>
          </cell>
          <cell r="F1455">
            <v>56714</v>
          </cell>
          <cell r="H1455">
            <v>5</v>
          </cell>
          <cell r="I1455">
            <v>0</v>
          </cell>
          <cell r="J1455">
            <v>0</v>
          </cell>
          <cell r="K1455">
            <v>211206</v>
          </cell>
          <cell r="L1455">
            <v>0</v>
          </cell>
          <cell r="M1455">
            <v>211206</v>
          </cell>
          <cell r="N1455">
            <v>0</v>
          </cell>
          <cell r="O1455" t="str">
            <v>Soliq va litsenziyalar</v>
          </cell>
        </row>
        <row r="1456">
          <cell r="A1456">
            <v>9</v>
          </cell>
          <cell r="B1456">
            <v>214</v>
          </cell>
          <cell r="C1456">
            <v>8298</v>
          </cell>
          <cell r="D1456">
            <v>970.65</v>
          </cell>
          <cell r="E1456">
            <v>24</v>
          </cell>
          <cell r="F1456">
            <v>56714</v>
          </cell>
          <cell r="H1456">
            <v>5</v>
          </cell>
          <cell r="I1456">
            <v>0</v>
          </cell>
          <cell r="J1456">
            <v>0</v>
          </cell>
          <cell r="K1456">
            <v>477462.17</v>
          </cell>
          <cell r="L1456">
            <v>971.82</v>
          </cell>
          <cell r="M1456">
            <v>476490.35</v>
          </cell>
          <cell r="N1456">
            <v>0</v>
          </cell>
          <cell r="O1456" t="str">
            <v>Soliq va litsenziyalar</v>
          </cell>
        </row>
        <row r="1457">
          <cell r="A1457">
            <v>9</v>
          </cell>
          <cell r="B1457">
            <v>214</v>
          </cell>
          <cell r="C1457">
            <v>8533</v>
          </cell>
          <cell r="D1457">
            <v>970.65</v>
          </cell>
          <cell r="E1457">
            <v>24</v>
          </cell>
          <cell r="F1457">
            <v>56714</v>
          </cell>
          <cell r="H1457">
            <v>5</v>
          </cell>
          <cell r="I1457">
            <v>0</v>
          </cell>
          <cell r="J1457">
            <v>0</v>
          </cell>
          <cell r="K1457">
            <v>82879.56</v>
          </cell>
          <cell r="L1457">
            <v>0</v>
          </cell>
          <cell r="M1457">
            <v>82879.56</v>
          </cell>
          <cell r="N1457">
            <v>0</v>
          </cell>
          <cell r="O1457" t="str">
            <v>Soliq va litsenziyalar</v>
          </cell>
        </row>
        <row r="1458">
          <cell r="A1458">
            <v>9</v>
          </cell>
          <cell r="B1458">
            <v>214</v>
          </cell>
          <cell r="C1458">
            <v>8659</v>
          </cell>
          <cell r="D1458">
            <v>970.65</v>
          </cell>
          <cell r="E1458">
            <v>24</v>
          </cell>
          <cell r="F1458">
            <v>56714</v>
          </cell>
          <cell r="H1458">
            <v>5</v>
          </cell>
          <cell r="I1458">
            <v>0</v>
          </cell>
          <cell r="J1458">
            <v>0</v>
          </cell>
          <cell r="K1458">
            <v>176042</v>
          </cell>
          <cell r="L1458">
            <v>0</v>
          </cell>
          <cell r="M1458">
            <v>176042</v>
          </cell>
          <cell r="N1458">
            <v>0</v>
          </cell>
          <cell r="O1458" t="str">
            <v>Soliq va litsenziyalar</v>
          </cell>
        </row>
        <row r="1459">
          <cell r="A1459">
            <v>9</v>
          </cell>
          <cell r="B1459">
            <v>214</v>
          </cell>
          <cell r="C1459">
            <v>214</v>
          </cell>
          <cell r="D1459">
            <v>970.68</v>
          </cell>
          <cell r="E1459">
            <v>24</v>
          </cell>
          <cell r="F1459">
            <v>56795</v>
          </cell>
          <cell r="H1459">
            <v>5</v>
          </cell>
          <cell r="I1459">
            <v>0</v>
          </cell>
          <cell r="J1459">
            <v>0</v>
          </cell>
          <cell r="K1459">
            <v>51350.6</v>
          </cell>
          <cell r="L1459">
            <v>0</v>
          </cell>
          <cell r="M1459">
            <v>51350.6</v>
          </cell>
          <cell r="N1459">
            <v>0</v>
          </cell>
          <cell r="O1459" t="str">
            <v>Другие операционные расходы</v>
          </cell>
        </row>
        <row r="1460">
          <cell r="A1460">
            <v>9</v>
          </cell>
          <cell r="B1460">
            <v>214</v>
          </cell>
          <cell r="C1460">
            <v>5996</v>
          </cell>
          <cell r="D1460">
            <v>970.68</v>
          </cell>
          <cell r="E1460">
            <v>24</v>
          </cell>
          <cell r="F1460">
            <v>56795</v>
          </cell>
          <cell r="H1460">
            <v>5</v>
          </cell>
          <cell r="I1460">
            <v>0</v>
          </cell>
          <cell r="J1460">
            <v>0</v>
          </cell>
          <cell r="K1460">
            <v>2400</v>
          </cell>
          <cell r="L1460">
            <v>0</v>
          </cell>
          <cell r="M1460">
            <v>2400</v>
          </cell>
          <cell r="N1460">
            <v>0</v>
          </cell>
          <cell r="O1460" t="str">
            <v>Другие операционные расходы</v>
          </cell>
        </row>
        <row r="1461">
          <cell r="A1461">
            <v>9</v>
          </cell>
          <cell r="B1461">
            <v>214</v>
          </cell>
          <cell r="C1461">
            <v>7783</v>
          </cell>
          <cell r="D1461">
            <v>970.68</v>
          </cell>
          <cell r="E1461">
            <v>24</v>
          </cell>
          <cell r="F1461">
            <v>56795</v>
          </cell>
          <cell r="H1461">
            <v>5</v>
          </cell>
          <cell r="I1461">
            <v>0</v>
          </cell>
          <cell r="J1461">
            <v>0</v>
          </cell>
          <cell r="K1461">
            <v>6810</v>
          </cell>
          <cell r="L1461">
            <v>0</v>
          </cell>
          <cell r="M1461">
            <v>6810</v>
          </cell>
          <cell r="N1461">
            <v>0</v>
          </cell>
          <cell r="O1461" t="str">
            <v>Другие операционные расходы</v>
          </cell>
        </row>
        <row r="1462">
          <cell r="A1462">
            <v>9</v>
          </cell>
          <cell r="B1462">
            <v>214</v>
          </cell>
          <cell r="C1462">
            <v>7948</v>
          </cell>
          <cell r="D1462">
            <v>970.68</v>
          </cell>
          <cell r="E1462">
            <v>24</v>
          </cell>
          <cell r="F1462">
            <v>56795</v>
          </cell>
          <cell r="H1462">
            <v>5</v>
          </cell>
          <cell r="I1462">
            <v>0</v>
          </cell>
          <cell r="J1462">
            <v>0</v>
          </cell>
          <cell r="K1462">
            <v>157098</v>
          </cell>
          <cell r="L1462">
            <v>0</v>
          </cell>
          <cell r="M1462">
            <v>157098</v>
          </cell>
          <cell r="N1462">
            <v>0</v>
          </cell>
          <cell r="O1462" t="str">
            <v>Другие операционные расходы</v>
          </cell>
        </row>
        <row r="1463">
          <cell r="A1463">
            <v>9</v>
          </cell>
          <cell r="B1463">
            <v>214</v>
          </cell>
          <cell r="C1463">
            <v>8002</v>
          </cell>
          <cell r="D1463">
            <v>970.68</v>
          </cell>
          <cell r="E1463">
            <v>24</v>
          </cell>
          <cell r="F1463">
            <v>56795</v>
          </cell>
          <cell r="H1463">
            <v>5</v>
          </cell>
          <cell r="I1463">
            <v>0</v>
          </cell>
          <cell r="J1463">
            <v>0</v>
          </cell>
          <cell r="K1463">
            <v>26810</v>
          </cell>
          <cell r="L1463">
            <v>0</v>
          </cell>
          <cell r="M1463">
            <v>26810</v>
          </cell>
          <cell r="N1463">
            <v>0</v>
          </cell>
          <cell r="O1463" t="str">
            <v>Другие операциоНные расходы</v>
          </cell>
        </row>
        <row r="1464">
          <cell r="A1464">
            <v>9</v>
          </cell>
          <cell r="B1464">
            <v>214</v>
          </cell>
          <cell r="C1464">
            <v>8137</v>
          </cell>
          <cell r="D1464">
            <v>970.68</v>
          </cell>
          <cell r="E1464">
            <v>24</v>
          </cell>
          <cell r="F1464">
            <v>56795</v>
          </cell>
          <cell r="H1464">
            <v>5</v>
          </cell>
          <cell r="I1464">
            <v>0</v>
          </cell>
          <cell r="J1464">
            <v>0</v>
          </cell>
          <cell r="K1464">
            <v>6810</v>
          </cell>
          <cell r="L1464">
            <v>0</v>
          </cell>
          <cell r="M1464">
            <v>6810</v>
          </cell>
          <cell r="N1464">
            <v>0</v>
          </cell>
          <cell r="O1464" t="str">
            <v>Другие операционные расходы</v>
          </cell>
        </row>
        <row r="1465">
          <cell r="A1465">
            <v>9</v>
          </cell>
          <cell r="B1465">
            <v>214</v>
          </cell>
          <cell r="C1465">
            <v>8298</v>
          </cell>
          <cell r="D1465">
            <v>970.68</v>
          </cell>
          <cell r="E1465">
            <v>24</v>
          </cell>
          <cell r="F1465">
            <v>56795</v>
          </cell>
          <cell r="H1465">
            <v>5</v>
          </cell>
          <cell r="I1465">
            <v>0</v>
          </cell>
          <cell r="J1465">
            <v>0</v>
          </cell>
          <cell r="K1465">
            <v>12060</v>
          </cell>
          <cell r="L1465">
            <v>0</v>
          </cell>
          <cell r="M1465">
            <v>12060</v>
          </cell>
          <cell r="N1465">
            <v>0</v>
          </cell>
          <cell r="O1465" t="str">
            <v>Другие операционные расходы</v>
          </cell>
        </row>
        <row r="1466">
          <cell r="A1466">
            <v>9</v>
          </cell>
          <cell r="B1466">
            <v>214</v>
          </cell>
          <cell r="C1466">
            <v>8533</v>
          </cell>
          <cell r="D1466">
            <v>970.68</v>
          </cell>
          <cell r="E1466">
            <v>24</v>
          </cell>
          <cell r="F1466">
            <v>56795</v>
          </cell>
          <cell r="H1466">
            <v>5</v>
          </cell>
          <cell r="I1466">
            <v>0</v>
          </cell>
          <cell r="J1466">
            <v>0</v>
          </cell>
          <cell r="K1466">
            <v>247</v>
          </cell>
          <cell r="L1466">
            <v>0</v>
          </cell>
          <cell r="M1466">
            <v>247</v>
          </cell>
          <cell r="N1466">
            <v>0</v>
          </cell>
          <cell r="O1466" t="str">
            <v>Другие операционные расходы</v>
          </cell>
        </row>
        <row r="1467">
          <cell r="A1467">
            <v>9</v>
          </cell>
          <cell r="B1467">
            <v>214</v>
          </cell>
          <cell r="C1467">
            <v>3563</v>
          </cell>
          <cell r="D1467">
            <v>970.74</v>
          </cell>
          <cell r="E1467">
            <v>24</v>
          </cell>
          <cell r="F1467">
            <v>56902</v>
          </cell>
          <cell r="H1467">
            <v>5</v>
          </cell>
          <cell r="I1467">
            <v>0</v>
          </cell>
          <cell r="J1467">
            <v>0</v>
          </cell>
          <cell r="K1467">
            <v>1487774</v>
          </cell>
          <cell r="L1467">
            <v>0</v>
          </cell>
          <cell r="M1467">
            <v>1487774</v>
          </cell>
          <cell r="N1467">
            <v>0</v>
          </cell>
          <cell r="O1467" t="str">
            <v>Оценка подоходного налога - начисляемые с дохода</v>
          </cell>
        </row>
        <row r="1468">
          <cell r="A1468">
            <v>9</v>
          </cell>
          <cell r="B1468">
            <v>214</v>
          </cell>
          <cell r="C1468">
            <v>5996</v>
          </cell>
          <cell r="D1468">
            <v>970.74</v>
          </cell>
          <cell r="E1468">
            <v>24</v>
          </cell>
          <cell r="F1468">
            <v>56902</v>
          </cell>
          <cell r="H1468">
            <v>5</v>
          </cell>
          <cell r="I1468">
            <v>0</v>
          </cell>
          <cell r="J1468">
            <v>0</v>
          </cell>
          <cell r="K1468">
            <v>881998.61</v>
          </cell>
          <cell r="L1468">
            <v>0</v>
          </cell>
          <cell r="M1468">
            <v>881998.61</v>
          </cell>
          <cell r="N1468">
            <v>0</v>
          </cell>
          <cell r="O1468" t="str">
            <v>Оценка подоходного налога - начисляемые с дохода</v>
          </cell>
        </row>
        <row r="1469">
          <cell r="A1469">
            <v>9</v>
          </cell>
          <cell r="B1469">
            <v>214</v>
          </cell>
          <cell r="C1469">
            <v>7783</v>
          </cell>
          <cell r="D1469">
            <v>970.74</v>
          </cell>
          <cell r="E1469">
            <v>24</v>
          </cell>
          <cell r="F1469">
            <v>56902</v>
          </cell>
          <cell r="H1469">
            <v>5</v>
          </cell>
          <cell r="I1469">
            <v>0</v>
          </cell>
          <cell r="J1469">
            <v>0</v>
          </cell>
          <cell r="K1469">
            <v>1079020.3899999999</v>
          </cell>
          <cell r="L1469">
            <v>0</v>
          </cell>
          <cell r="M1469">
            <v>1079020.3899999999</v>
          </cell>
          <cell r="N1469">
            <v>0</v>
          </cell>
          <cell r="O1469" t="str">
            <v>Оценка подоходного налога - начисляемые с дохода</v>
          </cell>
        </row>
        <row r="1470">
          <cell r="A1470">
            <v>9</v>
          </cell>
          <cell r="B1470">
            <v>214</v>
          </cell>
          <cell r="C1470">
            <v>7845</v>
          </cell>
          <cell r="D1470">
            <v>970.74</v>
          </cell>
          <cell r="E1470">
            <v>24</v>
          </cell>
          <cell r="F1470">
            <v>56902</v>
          </cell>
          <cell r="H1470">
            <v>5</v>
          </cell>
          <cell r="I1470">
            <v>0</v>
          </cell>
          <cell r="J1470">
            <v>0</v>
          </cell>
          <cell r="K1470">
            <v>855639.23</v>
          </cell>
          <cell r="L1470">
            <v>40520.080000000002</v>
          </cell>
          <cell r="M1470">
            <v>815119.15</v>
          </cell>
          <cell r="N1470">
            <v>0</v>
          </cell>
          <cell r="O1470" t="str">
            <v>Оценка подоходного налога - начисляемые с дохода</v>
          </cell>
        </row>
        <row r="1471">
          <cell r="A1471">
            <v>9</v>
          </cell>
          <cell r="B1471">
            <v>214</v>
          </cell>
          <cell r="C1471">
            <v>7948</v>
          </cell>
          <cell r="D1471">
            <v>970.74</v>
          </cell>
          <cell r="E1471">
            <v>24</v>
          </cell>
          <cell r="F1471">
            <v>56902</v>
          </cell>
          <cell r="H1471">
            <v>5</v>
          </cell>
          <cell r="I1471">
            <v>0</v>
          </cell>
          <cell r="J1471">
            <v>0</v>
          </cell>
          <cell r="K1471">
            <v>816939.85</v>
          </cell>
          <cell r="L1471">
            <v>0</v>
          </cell>
          <cell r="M1471">
            <v>816939.85</v>
          </cell>
          <cell r="N1471">
            <v>0</v>
          </cell>
          <cell r="O1471" t="str">
            <v>Оценка подоходного налога - начисляемые с дохода</v>
          </cell>
        </row>
        <row r="1472">
          <cell r="A1472">
            <v>9</v>
          </cell>
          <cell r="B1472">
            <v>214</v>
          </cell>
          <cell r="C1472">
            <v>8002</v>
          </cell>
          <cell r="D1472">
            <v>970.74</v>
          </cell>
          <cell r="E1472">
            <v>24</v>
          </cell>
          <cell r="F1472">
            <v>56902</v>
          </cell>
          <cell r="H1472">
            <v>5</v>
          </cell>
          <cell r="I1472">
            <v>0</v>
          </cell>
          <cell r="J1472">
            <v>0</v>
          </cell>
          <cell r="K1472">
            <v>911181</v>
          </cell>
          <cell r="L1472">
            <v>0</v>
          </cell>
          <cell r="M1472">
            <v>911181</v>
          </cell>
          <cell r="N1472">
            <v>0</v>
          </cell>
          <cell r="O1472" t="str">
            <v>Оценка подоходного налога - начисляемые с дохода</v>
          </cell>
        </row>
        <row r="1473">
          <cell r="A1473">
            <v>9</v>
          </cell>
          <cell r="B1473">
            <v>214</v>
          </cell>
          <cell r="C1473">
            <v>8104</v>
          </cell>
          <cell r="D1473">
            <v>970.74</v>
          </cell>
          <cell r="E1473">
            <v>24</v>
          </cell>
          <cell r="F1473">
            <v>56902</v>
          </cell>
          <cell r="H1473">
            <v>5</v>
          </cell>
          <cell r="I1473">
            <v>0</v>
          </cell>
          <cell r="J1473">
            <v>0</v>
          </cell>
          <cell r="K1473">
            <v>693778.03</v>
          </cell>
          <cell r="L1473">
            <v>22928.080000000002</v>
          </cell>
          <cell r="M1473">
            <v>670849.94999999995</v>
          </cell>
          <cell r="N1473">
            <v>0</v>
          </cell>
          <cell r="O1473" t="str">
            <v>Оценка подоходного налога - начисляемые с дохода</v>
          </cell>
        </row>
        <row r="1474">
          <cell r="A1474">
            <v>9</v>
          </cell>
          <cell r="B1474">
            <v>214</v>
          </cell>
          <cell r="C1474">
            <v>8137</v>
          </cell>
          <cell r="D1474">
            <v>970.74</v>
          </cell>
          <cell r="E1474">
            <v>24</v>
          </cell>
          <cell r="F1474">
            <v>56902</v>
          </cell>
          <cell r="H1474">
            <v>5</v>
          </cell>
          <cell r="I1474">
            <v>0</v>
          </cell>
          <cell r="J1474">
            <v>0</v>
          </cell>
          <cell r="K1474">
            <v>464303</v>
          </cell>
          <cell r="L1474">
            <v>0</v>
          </cell>
          <cell r="M1474">
            <v>464303</v>
          </cell>
          <cell r="N1474">
            <v>0</v>
          </cell>
          <cell r="O1474" t="str">
            <v>Оценка подоходного налога - начисляемые с дохода</v>
          </cell>
        </row>
        <row r="1475">
          <cell r="A1475">
            <v>9</v>
          </cell>
          <cell r="B1475">
            <v>214</v>
          </cell>
          <cell r="C1475">
            <v>8298</v>
          </cell>
          <cell r="D1475">
            <v>970.74</v>
          </cell>
          <cell r="E1475">
            <v>24</v>
          </cell>
          <cell r="F1475">
            <v>56902</v>
          </cell>
          <cell r="H1475">
            <v>5</v>
          </cell>
          <cell r="I1475">
            <v>0</v>
          </cell>
          <cell r="J1475">
            <v>0</v>
          </cell>
          <cell r="K1475">
            <v>699647.96</v>
          </cell>
          <cell r="L1475">
            <v>0</v>
          </cell>
          <cell r="M1475">
            <v>699647.96</v>
          </cell>
          <cell r="N1475">
            <v>0</v>
          </cell>
          <cell r="O1475" t="str">
            <v>Оценка подоходного налога - начисляемые с дохода</v>
          </cell>
        </row>
        <row r="1476">
          <cell r="A1476">
            <v>9</v>
          </cell>
          <cell r="B1476">
            <v>214</v>
          </cell>
          <cell r="C1476">
            <v>8533</v>
          </cell>
          <cell r="D1476">
            <v>970.74</v>
          </cell>
          <cell r="E1476">
            <v>24</v>
          </cell>
          <cell r="F1476">
            <v>56902</v>
          </cell>
          <cell r="H1476">
            <v>5</v>
          </cell>
          <cell r="I1476">
            <v>0</v>
          </cell>
          <cell r="J1476">
            <v>0</v>
          </cell>
          <cell r="K1476">
            <v>262712.03000000003</v>
          </cell>
          <cell r="L1476">
            <v>0</v>
          </cell>
          <cell r="M1476">
            <v>262712.03000000003</v>
          </cell>
          <cell r="N1476">
            <v>0</v>
          </cell>
          <cell r="O1476" t="str">
            <v>Оценка подоходного налога - начисляемые с дохода</v>
          </cell>
        </row>
        <row r="1477">
          <cell r="A1477">
            <v>9</v>
          </cell>
          <cell r="B1477">
            <v>214</v>
          </cell>
          <cell r="C1477">
            <v>8659</v>
          </cell>
          <cell r="D1477">
            <v>970.74</v>
          </cell>
          <cell r="E1477">
            <v>24</v>
          </cell>
          <cell r="F1477">
            <v>56902</v>
          </cell>
          <cell r="H1477">
            <v>5</v>
          </cell>
          <cell r="I1477">
            <v>0</v>
          </cell>
          <cell r="J1477">
            <v>0</v>
          </cell>
          <cell r="K1477">
            <v>463840</v>
          </cell>
          <cell r="L1477">
            <v>60799</v>
          </cell>
          <cell r="M1477">
            <v>403041</v>
          </cell>
          <cell r="N1477">
            <v>0</v>
          </cell>
          <cell r="O1477" t="str">
            <v>Оценка подоходного налога - начисляемые с дохода</v>
          </cell>
        </row>
        <row r="1478">
          <cell r="A1478">
            <v>9</v>
          </cell>
          <cell r="B1478">
            <v>214</v>
          </cell>
          <cell r="C1478">
            <v>214</v>
          </cell>
          <cell r="D1478">
            <v>970.75</v>
          </cell>
          <cell r="E1478">
            <v>24</v>
          </cell>
          <cell r="F1478">
            <v>56122</v>
          </cell>
          <cell r="H1478">
            <v>5</v>
          </cell>
          <cell r="I1478">
            <v>0</v>
          </cell>
          <cell r="J1478">
            <v>0</v>
          </cell>
          <cell r="K1478">
            <v>28094</v>
          </cell>
          <cell r="L1478">
            <v>0</v>
          </cell>
          <cell r="M1478">
            <v>28094</v>
          </cell>
          <cell r="N1478">
            <v>0</v>
          </cell>
          <cell r="O1478" t="str">
            <v>Взнос в фонд занятости и в другие соответствующие фонды</v>
          </cell>
        </row>
        <row r="1479">
          <cell r="A1479">
            <v>9</v>
          </cell>
          <cell r="B1479">
            <v>214</v>
          </cell>
          <cell r="C1479">
            <v>3563</v>
          </cell>
          <cell r="D1479">
            <v>970.75</v>
          </cell>
          <cell r="E1479">
            <v>24</v>
          </cell>
          <cell r="F1479">
            <v>56122</v>
          </cell>
          <cell r="H1479">
            <v>5</v>
          </cell>
          <cell r="I1479">
            <v>0</v>
          </cell>
          <cell r="J1479">
            <v>0</v>
          </cell>
          <cell r="K1479">
            <v>35018</v>
          </cell>
          <cell r="L1479">
            <v>0</v>
          </cell>
          <cell r="M1479">
            <v>35018</v>
          </cell>
          <cell r="N1479">
            <v>0</v>
          </cell>
          <cell r="O1479" t="str">
            <v>Взнос в фонд занятости и в другие соответствующие фонды</v>
          </cell>
        </row>
        <row r="1480">
          <cell r="A1480">
            <v>9</v>
          </cell>
          <cell r="B1480">
            <v>214</v>
          </cell>
          <cell r="C1480">
            <v>5996</v>
          </cell>
          <cell r="D1480">
            <v>970.75</v>
          </cell>
          <cell r="E1480">
            <v>24</v>
          </cell>
          <cell r="F1480">
            <v>56122</v>
          </cell>
          <cell r="H1480">
            <v>5</v>
          </cell>
          <cell r="I1480">
            <v>0</v>
          </cell>
          <cell r="J1480">
            <v>0</v>
          </cell>
          <cell r="K1480">
            <v>20868.22</v>
          </cell>
          <cell r="L1480">
            <v>0</v>
          </cell>
          <cell r="M1480">
            <v>20868.22</v>
          </cell>
          <cell r="N1480">
            <v>0</v>
          </cell>
          <cell r="O1480" t="str">
            <v>Взнос в фонд занятости и в другие соответствующие фонды</v>
          </cell>
        </row>
        <row r="1481">
          <cell r="A1481">
            <v>9</v>
          </cell>
          <cell r="B1481">
            <v>214</v>
          </cell>
          <cell r="C1481">
            <v>7783</v>
          </cell>
          <cell r="D1481">
            <v>970.75</v>
          </cell>
          <cell r="E1481">
            <v>24</v>
          </cell>
          <cell r="F1481">
            <v>56122</v>
          </cell>
          <cell r="H1481">
            <v>5</v>
          </cell>
          <cell r="I1481">
            <v>0</v>
          </cell>
          <cell r="J1481">
            <v>0</v>
          </cell>
          <cell r="K1481">
            <v>42629.919999999998</v>
          </cell>
          <cell r="L1481">
            <v>0</v>
          </cell>
          <cell r="M1481">
            <v>42629.919999999998</v>
          </cell>
          <cell r="N1481">
            <v>0</v>
          </cell>
          <cell r="O1481" t="str">
            <v>Взнос в фонд занятости и в другие соответствующие фонды</v>
          </cell>
        </row>
        <row r="1482">
          <cell r="A1482">
            <v>9</v>
          </cell>
          <cell r="B1482">
            <v>214</v>
          </cell>
          <cell r="C1482">
            <v>7845</v>
          </cell>
          <cell r="D1482">
            <v>970.75</v>
          </cell>
          <cell r="E1482">
            <v>24</v>
          </cell>
          <cell r="F1482">
            <v>56122</v>
          </cell>
          <cell r="H1482">
            <v>5</v>
          </cell>
          <cell r="I1482">
            <v>0</v>
          </cell>
          <cell r="J1482">
            <v>0</v>
          </cell>
          <cell r="K1482">
            <v>34182.71</v>
          </cell>
          <cell r="L1482">
            <v>0</v>
          </cell>
          <cell r="M1482">
            <v>34182.71</v>
          </cell>
          <cell r="N1482">
            <v>0</v>
          </cell>
          <cell r="O1482" t="str">
            <v>Взнос в фонд занятости и в другие соответствующие фонды</v>
          </cell>
        </row>
        <row r="1483">
          <cell r="A1483">
            <v>9</v>
          </cell>
          <cell r="B1483">
            <v>214</v>
          </cell>
          <cell r="C1483">
            <v>7948</v>
          </cell>
          <cell r="D1483">
            <v>970.75</v>
          </cell>
          <cell r="E1483">
            <v>24</v>
          </cell>
          <cell r="F1483">
            <v>56122</v>
          </cell>
          <cell r="H1483">
            <v>5</v>
          </cell>
          <cell r="I1483">
            <v>0</v>
          </cell>
          <cell r="J1483">
            <v>0</v>
          </cell>
          <cell r="K1483">
            <v>29609.81</v>
          </cell>
          <cell r="L1483">
            <v>0</v>
          </cell>
          <cell r="M1483">
            <v>29609.81</v>
          </cell>
          <cell r="N1483">
            <v>0</v>
          </cell>
          <cell r="O1483" t="str">
            <v>Взнос в фонд занятости и в другие соответствующие фонды</v>
          </cell>
        </row>
        <row r="1484">
          <cell r="A1484">
            <v>9</v>
          </cell>
          <cell r="B1484">
            <v>214</v>
          </cell>
          <cell r="C1484">
            <v>8002</v>
          </cell>
          <cell r="D1484">
            <v>970.75</v>
          </cell>
          <cell r="E1484">
            <v>24</v>
          </cell>
          <cell r="F1484">
            <v>56122</v>
          </cell>
          <cell r="H1484">
            <v>5</v>
          </cell>
          <cell r="I1484">
            <v>0</v>
          </cell>
          <cell r="J1484">
            <v>0</v>
          </cell>
          <cell r="K1484">
            <v>15881.2</v>
          </cell>
          <cell r="L1484">
            <v>0</v>
          </cell>
          <cell r="M1484">
            <v>15881.2</v>
          </cell>
          <cell r="N1484">
            <v>0</v>
          </cell>
          <cell r="O1484" t="str">
            <v>Взнос в фонд занятости и в другие соответствующие фонды</v>
          </cell>
        </row>
        <row r="1485">
          <cell r="A1485">
            <v>9</v>
          </cell>
          <cell r="B1485">
            <v>214</v>
          </cell>
          <cell r="C1485">
            <v>8104</v>
          </cell>
          <cell r="D1485">
            <v>970.75</v>
          </cell>
          <cell r="E1485">
            <v>24</v>
          </cell>
          <cell r="F1485">
            <v>56122</v>
          </cell>
          <cell r="H1485">
            <v>5</v>
          </cell>
          <cell r="I1485">
            <v>0</v>
          </cell>
          <cell r="J1485">
            <v>0</v>
          </cell>
          <cell r="K1485">
            <v>25645.7</v>
          </cell>
          <cell r="L1485">
            <v>0</v>
          </cell>
          <cell r="M1485">
            <v>25645.7</v>
          </cell>
          <cell r="N1485">
            <v>0</v>
          </cell>
          <cell r="O1485" t="str">
            <v>Взнос в фонд занятости и в другие соответствующие фонды</v>
          </cell>
        </row>
        <row r="1486">
          <cell r="A1486">
            <v>9</v>
          </cell>
          <cell r="B1486">
            <v>214</v>
          </cell>
          <cell r="C1486">
            <v>8137</v>
          </cell>
          <cell r="D1486">
            <v>970.75</v>
          </cell>
          <cell r="E1486">
            <v>24</v>
          </cell>
          <cell r="F1486">
            <v>56122</v>
          </cell>
          <cell r="H1486">
            <v>5</v>
          </cell>
          <cell r="I1486">
            <v>0</v>
          </cell>
          <cell r="J1486">
            <v>0</v>
          </cell>
          <cell r="K1486">
            <v>25830</v>
          </cell>
          <cell r="L1486">
            <v>0</v>
          </cell>
          <cell r="M1486">
            <v>25830</v>
          </cell>
          <cell r="N1486">
            <v>0</v>
          </cell>
          <cell r="O1486" t="str">
            <v>Взнос в фонд занятости и в другие соответствующие фонды</v>
          </cell>
        </row>
        <row r="1487">
          <cell r="A1487">
            <v>9</v>
          </cell>
          <cell r="B1487">
            <v>214</v>
          </cell>
          <cell r="C1487">
            <v>8298</v>
          </cell>
          <cell r="D1487">
            <v>970.75</v>
          </cell>
          <cell r="E1487">
            <v>24</v>
          </cell>
          <cell r="F1487">
            <v>56122</v>
          </cell>
          <cell r="H1487">
            <v>5</v>
          </cell>
          <cell r="I1487">
            <v>0</v>
          </cell>
          <cell r="J1487">
            <v>0</v>
          </cell>
          <cell r="K1487">
            <v>21347.040000000001</v>
          </cell>
          <cell r="L1487">
            <v>0</v>
          </cell>
          <cell r="M1487">
            <v>21347.040000000001</v>
          </cell>
          <cell r="N1487">
            <v>0</v>
          </cell>
          <cell r="O1487" t="str">
            <v>Взнос в фонд занятости и в другие соответствующие фонды</v>
          </cell>
        </row>
        <row r="1488">
          <cell r="A1488">
            <v>9</v>
          </cell>
          <cell r="B1488">
            <v>214</v>
          </cell>
          <cell r="C1488">
            <v>8533</v>
          </cell>
          <cell r="D1488">
            <v>970.75</v>
          </cell>
          <cell r="E1488">
            <v>24</v>
          </cell>
          <cell r="F1488">
            <v>56122</v>
          </cell>
          <cell r="H1488">
            <v>5</v>
          </cell>
          <cell r="I1488">
            <v>0</v>
          </cell>
          <cell r="J1488">
            <v>0</v>
          </cell>
          <cell r="K1488">
            <v>16314</v>
          </cell>
          <cell r="L1488">
            <v>0</v>
          </cell>
          <cell r="M1488">
            <v>16314</v>
          </cell>
          <cell r="N1488">
            <v>0</v>
          </cell>
          <cell r="O1488" t="str">
            <v>Взнос в фонд занятости и в другие соответствующие фонды</v>
          </cell>
        </row>
        <row r="1489">
          <cell r="A1489">
            <v>9</v>
          </cell>
          <cell r="B1489">
            <v>214</v>
          </cell>
          <cell r="C1489">
            <v>8659</v>
          </cell>
          <cell r="D1489">
            <v>970.75</v>
          </cell>
          <cell r="E1489">
            <v>24</v>
          </cell>
          <cell r="F1489">
            <v>56122</v>
          </cell>
          <cell r="H1489">
            <v>5</v>
          </cell>
          <cell r="I1489">
            <v>0</v>
          </cell>
          <cell r="J1489">
            <v>0</v>
          </cell>
          <cell r="K1489">
            <v>28747</v>
          </cell>
          <cell r="L1489">
            <v>0</v>
          </cell>
          <cell r="M1489">
            <v>28747</v>
          </cell>
          <cell r="N1489">
            <v>0</v>
          </cell>
          <cell r="O1489" t="str">
            <v>Взнос в фонд занятости и в другие соответствующие фонды</v>
          </cell>
        </row>
        <row r="1490">
          <cell r="A1490">
            <v>9</v>
          </cell>
          <cell r="B1490">
            <v>214</v>
          </cell>
          <cell r="C1490">
            <v>3563</v>
          </cell>
          <cell r="D1490">
            <v>970.76</v>
          </cell>
          <cell r="E1490">
            <v>24</v>
          </cell>
          <cell r="F1490">
            <v>55995.02</v>
          </cell>
          <cell r="H1490">
            <v>5</v>
          </cell>
          <cell r="I1490">
            <v>0</v>
          </cell>
          <cell r="J1490">
            <v>0</v>
          </cell>
          <cell r="K1490">
            <v>124427</v>
          </cell>
          <cell r="L1490">
            <v>0</v>
          </cell>
          <cell r="M1490">
            <v>124427</v>
          </cell>
          <cell r="N1490">
            <v>0</v>
          </cell>
          <cell r="O1490" t="str">
            <v>Отчисления на содержание аппарата Правления</v>
          </cell>
        </row>
        <row r="1491">
          <cell r="A1491">
            <v>9</v>
          </cell>
          <cell r="B1491">
            <v>214</v>
          </cell>
          <cell r="C1491">
            <v>5996</v>
          </cell>
          <cell r="D1491">
            <v>970.76</v>
          </cell>
          <cell r="E1491">
            <v>24</v>
          </cell>
          <cell r="F1491">
            <v>55995.02</v>
          </cell>
          <cell r="H1491">
            <v>5</v>
          </cell>
          <cell r="I1491">
            <v>0</v>
          </cell>
          <cell r="J1491">
            <v>0</v>
          </cell>
          <cell r="K1491">
            <v>105878</v>
          </cell>
          <cell r="L1491">
            <v>0</v>
          </cell>
          <cell r="M1491">
            <v>105878</v>
          </cell>
          <cell r="N1491">
            <v>0</v>
          </cell>
          <cell r="O1491" t="str">
            <v>Отчисления на содержание аппарата Правления</v>
          </cell>
        </row>
        <row r="1492">
          <cell r="A1492">
            <v>9</v>
          </cell>
          <cell r="B1492">
            <v>214</v>
          </cell>
          <cell r="C1492">
            <v>7783</v>
          </cell>
          <cell r="D1492">
            <v>970.76</v>
          </cell>
          <cell r="E1492">
            <v>24</v>
          </cell>
          <cell r="F1492">
            <v>55995.02</v>
          </cell>
          <cell r="H1492">
            <v>5</v>
          </cell>
          <cell r="I1492">
            <v>0</v>
          </cell>
          <cell r="J1492">
            <v>0</v>
          </cell>
          <cell r="K1492">
            <v>95058.48</v>
          </cell>
          <cell r="L1492">
            <v>0</v>
          </cell>
          <cell r="M1492">
            <v>95058.48</v>
          </cell>
          <cell r="N1492">
            <v>0</v>
          </cell>
          <cell r="O1492" t="str">
            <v>Отчисления на содержание аппарата Правления</v>
          </cell>
        </row>
        <row r="1493">
          <cell r="A1493">
            <v>9</v>
          </cell>
          <cell r="B1493">
            <v>214</v>
          </cell>
          <cell r="C1493">
            <v>7845</v>
          </cell>
          <cell r="D1493">
            <v>970.76</v>
          </cell>
          <cell r="E1493">
            <v>24</v>
          </cell>
          <cell r="F1493">
            <v>55995.02</v>
          </cell>
          <cell r="H1493">
            <v>5</v>
          </cell>
          <cell r="I1493">
            <v>0</v>
          </cell>
          <cell r="J1493">
            <v>0</v>
          </cell>
          <cell r="K1493">
            <v>87147.98</v>
          </cell>
          <cell r="L1493">
            <v>0</v>
          </cell>
          <cell r="M1493">
            <v>87147.98</v>
          </cell>
          <cell r="N1493">
            <v>0</v>
          </cell>
          <cell r="O1493" t="str">
            <v>Отчисления на содержание аппарата Правления</v>
          </cell>
        </row>
        <row r="1494">
          <cell r="A1494">
            <v>9</v>
          </cell>
          <cell r="B1494">
            <v>214</v>
          </cell>
          <cell r="C1494">
            <v>7948</v>
          </cell>
          <cell r="D1494">
            <v>970.76</v>
          </cell>
          <cell r="E1494">
            <v>24</v>
          </cell>
          <cell r="F1494">
            <v>55995.02</v>
          </cell>
          <cell r="H1494">
            <v>5</v>
          </cell>
          <cell r="I1494">
            <v>0</v>
          </cell>
          <cell r="J1494">
            <v>0</v>
          </cell>
          <cell r="K1494">
            <v>84210.53</v>
          </cell>
          <cell r="L1494">
            <v>0</v>
          </cell>
          <cell r="M1494">
            <v>84210.53</v>
          </cell>
          <cell r="N1494">
            <v>0</v>
          </cell>
          <cell r="O1494" t="str">
            <v>Отчисления на содержание аппарата Правления</v>
          </cell>
        </row>
        <row r="1495">
          <cell r="A1495">
            <v>9</v>
          </cell>
          <cell r="B1495">
            <v>214</v>
          </cell>
          <cell r="C1495">
            <v>8002</v>
          </cell>
          <cell r="D1495">
            <v>970.76</v>
          </cell>
          <cell r="E1495">
            <v>24</v>
          </cell>
          <cell r="F1495">
            <v>55995.02</v>
          </cell>
          <cell r="H1495">
            <v>5</v>
          </cell>
          <cell r="I1495">
            <v>0</v>
          </cell>
          <cell r="J1495">
            <v>0</v>
          </cell>
          <cell r="K1495">
            <v>65136.61</v>
          </cell>
          <cell r="L1495">
            <v>0</v>
          </cell>
          <cell r="M1495">
            <v>65136.61</v>
          </cell>
          <cell r="N1495">
            <v>0</v>
          </cell>
          <cell r="O1495" t="str">
            <v>Отчисления на содержание аппарата Правления</v>
          </cell>
        </row>
        <row r="1496">
          <cell r="A1496">
            <v>9</v>
          </cell>
          <cell r="B1496">
            <v>214</v>
          </cell>
          <cell r="C1496">
            <v>8104</v>
          </cell>
          <cell r="D1496">
            <v>970.76</v>
          </cell>
          <cell r="E1496">
            <v>24</v>
          </cell>
          <cell r="F1496">
            <v>55995.02</v>
          </cell>
          <cell r="H1496">
            <v>5</v>
          </cell>
          <cell r="I1496">
            <v>0</v>
          </cell>
          <cell r="J1496">
            <v>0</v>
          </cell>
          <cell r="K1496">
            <v>71070.539999999994</v>
          </cell>
          <cell r="L1496">
            <v>0</v>
          </cell>
          <cell r="M1496">
            <v>71070.539999999994</v>
          </cell>
          <cell r="N1496">
            <v>0</v>
          </cell>
          <cell r="O1496" t="str">
            <v>Отчисления на содержание аппарата Правления</v>
          </cell>
        </row>
        <row r="1497">
          <cell r="A1497">
            <v>9</v>
          </cell>
          <cell r="B1497">
            <v>214</v>
          </cell>
          <cell r="C1497">
            <v>8137</v>
          </cell>
          <cell r="D1497">
            <v>970.76</v>
          </cell>
          <cell r="E1497">
            <v>24</v>
          </cell>
          <cell r="F1497">
            <v>55995.02</v>
          </cell>
          <cell r="H1497">
            <v>5</v>
          </cell>
          <cell r="I1497">
            <v>0</v>
          </cell>
          <cell r="J1497">
            <v>0</v>
          </cell>
          <cell r="K1497">
            <v>64453</v>
          </cell>
          <cell r="L1497">
            <v>0</v>
          </cell>
          <cell r="M1497">
            <v>64453</v>
          </cell>
          <cell r="N1497">
            <v>0</v>
          </cell>
          <cell r="O1497" t="str">
            <v>Отчисления на содержание аппарата Правления</v>
          </cell>
        </row>
        <row r="1498">
          <cell r="A1498">
            <v>9</v>
          </cell>
          <cell r="B1498">
            <v>214</v>
          </cell>
          <cell r="C1498">
            <v>8298</v>
          </cell>
          <cell r="D1498">
            <v>970.76</v>
          </cell>
          <cell r="E1498">
            <v>24</v>
          </cell>
          <cell r="F1498">
            <v>55995.02</v>
          </cell>
          <cell r="H1498">
            <v>5</v>
          </cell>
          <cell r="I1498">
            <v>0</v>
          </cell>
          <cell r="J1498">
            <v>0</v>
          </cell>
          <cell r="K1498">
            <v>79611.97</v>
          </cell>
          <cell r="L1498">
            <v>0</v>
          </cell>
          <cell r="M1498">
            <v>79611.97</v>
          </cell>
          <cell r="N1498">
            <v>0</v>
          </cell>
          <cell r="O1498" t="str">
            <v>Отчисления на содержание аппарата Правления</v>
          </cell>
        </row>
        <row r="1499">
          <cell r="A1499">
            <v>9</v>
          </cell>
          <cell r="B1499">
            <v>214</v>
          </cell>
          <cell r="C1499">
            <v>8533</v>
          </cell>
          <cell r="D1499">
            <v>970.76</v>
          </cell>
          <cell r="E1499">
            <v>24</v>
          </cell>
          <cell r="F1499">
            <v>55995.02</v>
          </cell>
          <cell r="H1499">
            <v>5</v>
          </cell>
          <cell r="I1499">
            <v>0</v>
          </cell>
          <cell r="J1499">
            <v>0</v>
          </cell>
          <cell r="K1499">
            <v>24099.52</v>
          </cell>
          <cell r="L1499">
            <v>0</v>
          </cell>
          <cell r="M1499">
            <v>24099.52</v>
          </cell>
          <cell r="N1499">
            <v>0</v>
          </cell>
          <cell r="O1499" t="str">
            <v>Отчисления на содержание аппарата Правления</v>
          </cell>
        </row>
        <row r="1500">
          <cell r="A1500">
            <v>9</v>
          </cell>
          <cell r="B1500">
            <v>214</v>
          </cell>
          <cell r="C1500">
            <v>8659</v>
          </cell>
          <cell r="D1500">
            <v>970.76</v>
          </cell>
          <cell r="E1500">
            <v>24</v>
          </cell>
          <cell r="F1500">
            <v>55995.02</v>
          </cell>
          <cell r="H1500">
            <v>5</v>
          </cell>
          <cell r="I1500">
            <v>0</v>
          </cell>
          <cell r="J1500">
            <v>0</v>
          </cell>
          <cell r="K1500">
            <v>48357</v>
          </cell>
          <cell r="L1500">
            <v>0</v>
          </cell>
          <cell r="M1500">
            <v>48357</v>
          </cell>
          <cell r="N1500">
            <v>0</v>
          </cell>
          <cell r="O1500" t="str">
            <v>Отчисления на содержание аппарата Правления</v>
          </cell>
        </row>
        <row r="1501">
          <cell r="A1501">
            <v>9</v>
          </cell>
          <cell r="B1501">
            <v>214</v>
          </cell>
          <cell r="C1501">
            <v>214</v>
          </cell>
          <cell r="D1501">
            <v>970.78</v>
          </cell>
          <cell r="E1501">
            <v>24</v>
          </cell>
          <cell r="F1501">
            <v>56902.01</v>
          </cell>
          <cell r="H1501">
            <v>5</v>
          </cell>
          <cell r="I1501">
            <v>0</v>
          </cell>
          <cell r="J1501">
            <v>0</v>
          </cell>
          <cell r="K1501">
            <v>18565</v>
          </cell>
          <cell r="L1501">
            <v>8057</v>
          </cell>
          <cell r="M1501">
            <v>10508</v>
          </cell>
          <cell r="N1501">
            <v>0</v>
          </cell>
          <cell r="O1501" t="str">
            <v>Отчисления 6% от чистой прибыли на развитие инфраструктуры</v>
          </cell>
        </row>
        <row r="1502">
          <cell r="A1502">
            <v>9</v>
          </cell>
          <cell r="B1502">
            <v>214</v>
          </cell>
          <cell r="C1502">
            <v>3563</v>
          </cell>
          <cell r="D1502">
            <v>970.78</v>
          </cell>
          <cell r="E1502">
            <v>24</v>
          </cell>
          <cell r="F1502">
            <v>56902.01</v>
          </cell>
          <cell r="H1502">
            <v>5</v>
          </cell>
          <cell r="I1502">
            <v>0</v>
          </cell>
          <cell r="J1502">
            <v>0</v>
          </cell>
          <cell r="K1502">
            <v>71810</v>
          </cell>
          <cell r="L1502">
            <v>0</v>
          </cell>
          <cell r="M1502">
            <v>71810</v>
          </cell>
          <cell r="N1502">
            <v>0</v>
          </cell>
          <cell r="O1502" t="str">
            <v>Отчисления 6% от чистой прибыли на развитие инфраструктуры</v>
          </cell>
        </row>
        <row r="1503">
          <cell r="A1503">
            <v>9</v>
          </cell>
          <cell r="B1503">
            <v>214</v>
          </cell>
          <cell r="C1503">
            <v>5996</v>
          </cell>
          <cell r="D1503">
            <v>970.78</v>
          </cell>
          <cell r="E1503">
            <v>24</v>
          </cell>
          <cell r="F1503">
            <v>56902.01</v>
          </cell>
          <cell r="H1503">
            <v>5</v>
          </cell>
          <cell r="I1503">
            <v>0</v>
          </cell>
          <cell r="J1503">
            <v>0</v>
          </cell>
          <cell r="K1503">
            <v>8261.01</v>
          </cell>
          <cell r="L1503">
            <v>5474.15</v>
          </cell>
          <cell r="M1503">
            <v>2786.86</v>
          </cell>
          <cell r="N1503">
            <v>0</v>
          </cell>
          <cell r="O1503" t="str">
            <v>Отчисления 6% от чистой прибыли на развитие инфраструктуры</v>
          </cell>
        </row>
        <row r="1504">
          <cell r="A1504">
            <v>9</v>
          </cell>
          <cell r="B1504">
            <v>214</v>
          </cell>
          <cell r="C1504">
            <v>7783</v>
          </cell>
          <cell r="D1504">
            <v>970.78</v>
          </cell>
          <cell r="E1504">
            <v>24</v>
          </cell>
          <cell r="F1504">
            <v>56902.01</v>
          </cell>
          <cell r="H1504">
            <v>5</v>
          </cell>
          <cell r="I1504">
            <v>0</v>
          </cell>
          <cell r="J1504">
            <v>0</v>
          </cell>
          <cell r="K1504">
            <v>48818.98</v>
          </cell>
          <cell r="L1504">
            <v>0</v>
          </cell>
          <cell r="M1504">
            <v>48818.98</v>
          </cell>
          <cell r="N1504">
            <v>0</v>
          </cell>
          <cell r="O1504" t="str">
            <v>Отчисления 6% от чистой прибыли на развитие инфраструктуры</v>
          </cell>
        </row>
        <row r="1505">
          <cell r="A1505">
            <v>9</v>
          </cell>
          <cell r="B1505">
            <v>214</v>
          </cell>
          <cell r="C1505">
            <v>7845</v>
          </cell>
          <cell r="D1505">
            <v>970.78</v>
          </cell>
          <cell r="E1505">
            <v>24</v>
          </cell>
          <cell r="F1505">
            <v>56902.01</v>
          </cell>
          <cell r="H1505">
            <v>5</v>
          </cell>
          <cell r="I1505">
            <v>0</v>
          </cell>
          <cell r="J1505">
            <v>0</v>
          </cell>
          <cell r="K1505">
            <v>59008.18</v>
          </cell>
          <cell r="L1505">
            <v>29474.240000000002</v>
          </cell>
          <cell r="M1505">
            <v>29533.94</v>
          </cell>
          <cell r="N1505">
            <v>0</v>
          </cell>
          <cell r="O1505" t="str">
            <v>Отчисления 6% от чистой прибыли на развитие инфраструктуры</v>
          </cell>
        </row>
        <row r="1506">
          <cell r="A1506">
            <v>9</v>
          </cell>
          <cell r="B1506">
            <v>214</v>
          </cell>
          <cell r="C1506">
            <v>7948</v>
          </cell>
          <cell r="D1506">
            <v>970.78</v>
          </cell>
          <cell r="E1506">
            <v>24</v>
          </cell>
          <cell r="F1506">
            <v>56902.01</v>
          </cell>
          <cell r="H1506">
            <v>5</v>
          </cell>
          <cell r="I1506">
            <v>0</v>
          </cell>
          <cell r="J1506">
            <v>0</v>
          </cell>
          <cell r="K1506">
            <v>39906.68</v>
          </cell>
          <cell r="L1506">
            <v>0</v>
          </cell>
          <cell r="M1506">
            <v>39906.68</v>
          </cell>
          <cell r="N1506">
            <v>0</v>
          </cell>
          <cell r="O1506" t="str">
            <v>Отчисления 6% от чистой прибыли на развитие инфраструктуры</v>
          </cell>
        </row>
        <row r="1507">
          <cell r="A1507">
            <v>9</v>
          </cell>
          <cell r="B1507">
            <v>214</v>
          </cell>
          <cell r="C1507">
            <v>8002</v>
          </cell>
          <cell r="D1507">
            <v>970.78</v>
          </cell>
          <cell r="E1507">
            <v>24</v>
          </cell>
          <cell r="F1507">
            <v>56902.01</v>
          </cell>
          <cell r="H1507">
            <v>5</v>
          </cell>
          <cell r="I1507">
            <v>0</v>
          </cell>
          <cell r="J1507">
            <v>0</v>
          </cell>
          <cell r="K1507">
            <v>43771</v>
          </cell>
          <cell r="L1507">
            <v>0</v>
          </cell>
          <cell r="M1507">
            <v>43771</v>
          </cell>
          <cell r="N1507">
            <v>0</v>
          </cell>
          <cell r="O1507" t="str">
            <v>Отчисления 6% от чистой прибыли на развитие инфраструктуры</v>
          </cell>
        </row>
        <row r="1508">
          <cell r="A1508">
            <v>9</v>
          </cell>
          <cell r="B1508">
            <v>214</v>
          </cell>
          <cell r="C1508">
            <v>8104</v>
          </cell>
          <cell r="D1508">
            <v>970.78</v>
          </cell>
          <cell r="E1508">
            <v>24</v>
          </cell>
          <cell r="F1508">
            <v>56902.01</v>
          </cell>
          <cell r="H1508">
            <v>5</v>
          </cell>
          <cell r="I1508">
            <v>0</v>
          </cell>
          <cell r="J1508">
            <v>0</v>
          </cell>
          <cell r="K1508">
            <v>28018.31</v>
          </cell>
          <cell r="L1508">
            <v>13672.92</v>
          </cell>
          <cell r="M1508">
            <v>14345.39</v>
          </cell>
          <cell r="N1508">
            <v>0</v>
          </cell>
          <cell r="O1508" t="str">
            <v>Отчисления 6% от чистой прибыли на развитие инфраструктуры</v>
          </cell>
        </row>
        <row r="1509">
          <cell r="A1509">
            <v>9</v>
          </cell>
          <cell r="B1509">
            <v>214</v>
          </cell>
          <cell r="C1509">
            <v>8137</v>
          </cell>
          <cell r="D1509">
            <v>970.78</v>
          </cell>
          <cell r="E1509">
            <v>24</v>
          </cell>
          <cell r="F1509">
            <v>56902.01</v>
          </cell>
          <cell r="H1509">
            <v>5</v>
          </cell>
          <cell r="I1509">
            <v>0</v>
          </cell>
          <cell r="J1509">
            <v>0</v>
          </cell>
          <cell r="K1509">
            <v>4659</v>
          </cell>
          <cell r="L1509">
            <v>0</v>
          </cell>
          <cell r="M1509">
            <v>4659</v>
          </cell>
          <cell r="N1509">
            <v>0</v>
          </cell>
          <cell r="O1509" t="str">
            <v>Отчисления 6% от чистой прибыли на развитие инфраструктуры</v>
          </cell>
        </row>
        <row r="1510">
          <cell r="A1510">
            <v>9</v>
          </cell>
          <cell r="B1510">
            <v>214</v>
          </cell>
          <cell r="C1510">
            <v>8298</v>
          </cell>
          <cell r="D1510">
            <v>970.78</v>
          </cell>
          <cell r="E1510">
            <v>24</v>
          </cell>
          <cell r="F1510">
            <v>56902.01</v>
          </cell>
          <cell r="H1510">
            <v>5</v>
          </cell>
          <cell r="I1510">
            <v>0</v>
          </cell>
          <cell r="J1510">
            <v>0</v>
          </cell>
          <cell r="K1510">
            <v>22670.21</v>
          </cell>
          <cell r="L1510">
            <v>8517.43</v>
          </cell>
          <cell r="M1510">
            <v>14152.78</v>
          </cell>
          <cell r="N1510">
            <v>0</v>
          </cell>
          <cell r="O1510" t="str">
            <v>Отчисления 6% от чистой прибыли на развитие инфраструктуры</v>
          </cell>
        </row>
        <row r="1511">
          <cell r="A1511">
            <v>9</v>
          </cell>
          <cell r="B1511">
            <v>214</v>
          </cell>
          <cell r="C1511">
            <v>8533</v>
          </cell>
          <cell r="D1511">
            <v>970.78</v>
          </cell>
          <cell r="E1511">
            <v>24</v>
          </cell>
          <cell r="F1511">
            <v>56902.01</v>
          </cell>
          <cell r="H1511">
            <v>5</v>
          </cell>
          <cell r="I1511">
            <v>0</v>
          </cell>
          <cell r="J1511">
            <v>0</v>
          </cell>
          <cell r="K1511">
            <v>5625.15</v>
          </cell>
          <cell r="L1511">
            <v>2612.63</v>
          </cell>
          <cell r="M1511">
            <v>3012.52</v>
          </cell>
          <cell r="N1511">
            <v>0</v>
          </cell>
          <cell r="O1511" t="str">
            <v>Отчисления 6% от чистой прибыли на развитие инфраструктуры</v>
          </cell>
        </row>
        <row r="1512">
          <cell r="A1512">
            <v>9</v>
          </cell>
          <cell r="B1512">
            <v>214</v>
          </cell>
          <cell r="C1512">
            <v>8659</v>
          </cell>
          <cell r="D1512">
            <v>970.78</v>
          </cell>
          <cell r="E1512">
            <v>24</v>
          </cell>
          <cell r="F1512">
            <v>56902.01</v>
          </cell>
          <cell r="H1512">
            <v>5</v>
          </cell>
          <cell r="I1512">
            <v>0</v>
          </cell>
          <cell r="J1512">
            <v>0</v>
          </cell>
          <cell r="K1512">
            <v>3776</v>
          </cell>
          <cell r="L1512">
            <v>2924</v>
          </cell>
          <cell r="M1512">
            <v>852</v>
          </cell>
          <cell r="N1512">
            <v>0</v>
          </cell>
          <cell r="O1512" t="str">
            <v>Отчисления 6% от чистой прибыли на развитие инфраструктуры</v>
          </cell>
        </row>
        <row r="1513">
          <cell r="A1513">
            <v>9</v>
          </cell>
          <cell r="B1513">
            <v>214</v>
          </cell>
          <cell r="C1513">
            <v>7783</v>
          </cell>
          <cell r="D1513">
            <v>970.79</v>
          </cell>
          <cell r="E1513">
            <v>24</v>
          </cell>
          <cell r="F1513">
            <v>56902.02</v>
          </cell>
          <cell r="H1513">
            <v>5</v>
          </cell>
          <cell r="I1513">
            <v>0</v>
          </cell>
          <cell r="J1513">
            <v>0</v>
          </cell>
          <cell r="K1513">
            <v>4068.24</v>
          </cell>
          <cell r="L1513">
            <v>0</v>
          </cell>
          <cell r="M1513">
            <v>4068.24</v>
          </cell>
          <cell r="N1513">
            <v>0</v>
          </cell>
          <cell r="O1513" t="str">
            <v>Местные налоги с прибыли банка (на уборку)</v>
          </cell>
        </row>
        <row r="1514">
          <cell r="A1514">
            <v>9</v>
          </cell>
          <cell r="B1514">
            <v>214</v>
          </cell>
          <cell r="C1514">
            <v>7845</v>
          </cell>
          <cell r="D1514">
            <v>970.79</v>
          </cell>
          <cell r="E1514">
            <v>24</v>
          </cell>
          <cell r="F1514">
            <v>56902.02</v>
          </cell>
          <cell r="H1514">
            <v>5</v>
          </cell>
          <cell r="I1514">
            <v>0</v>
          </cell>
          <cell r="J1514">
            <v>0</v>
          </cell>
          <cell r="K1514">
            <v>2461.16</v>
          </cell>
          <cell r="L1514">
            <v>0</v>
          </cell>
          <cell r="M1514">
            <v>2461.16</v>
          </cell>
          <cell r="N1514">
            <v>0</v>
          </cell>
          <cell r="O1514" t="str">
            <v>Местные налоги с прибыли банка (на уборку)</v>
          </cell>
        </row>
        <row r="1515">
          <cell r="A1515">
            <v>9</v>
          </cell>
          <cell r="B1515">
            <v>214</v>
          </cell>
          <cell r="C1515">
            <v>8659</v>
          </cell>
          <cell r="D1515">
            <v>970.79</v>
          </cell>
          <cell r="E1515">
            <v>24</v>
          </cell>
          <cell r="F1515">
            <v>56902.02</v>
          </cell>
          <cell r="H1515">
            <v>5</v>
          </cell>
          <cell r="I1515">
            <v>0</v>
          </cell>
          <cell r="J1515">
            <v>0</v>
          </cell>
          <cell r="K1515">
            <v>2678</v>
          </cell>
          <cell r="L1515">
            <v>974</v>
          </cell>
          <cell r="M1515">
            <v>1704</v>
          </cell>
          <cell r="N1515">
            <v>0</v>
          </cell>
          <cell r="O1515" t="str">
            <v>Местные налоги с прибыли банка (на уборку)</v>
          </cell>
        </row>
        <row r="1516">
          <cell r="A1516">
            <v>9</v>
          </cell>
          <cell r="B1516">
            <v>214</v>
          </cell>
          <cell r="C1516">
            <v>3563</v>
          </cell>
          <cell r="D1516">
            <v>980</v>
          </cell>
          <cell r="E1516">
            <v>24</v>
          </cell>
          <cell r="F1516">
            <v>31206</v>
          </cell>
          <cell r="H1516">
            <v>3</v>
          </cell>
          <cell r="I1516">
            <v>0</v>
          </cell>
          <cell r="J1516">
            <v>179968.73</v>
          </cell>
          <cell r="K1516">
            <v>179968.73</v>
          </cell>
          <cell r="L1516">
            <v>0</v>
          </cell>
          <cell r="M1516">
            <v>0</v>
          </cell>
          <cell r="N1516">
            <v>0</v>
          </cell>
          <cell r="O1516" t="str">
            <v>Чистая прибыль (убытки) за год</v>
          </cell>
        </row>
        <row r="1517">
          <cell r="A1517">
            <v>9</v>
          </cell>
          <cell r="B1517">
            <v>214</v>
          </cell>
          <cell r="C1517">
            <v>5996</v>
          </cell>
          <cell r="D1517">
            <v>980</v>
          </cell>
          <cell r="E1517">
            <v>24</v>
          </cell>
          <cell r="F1517">
            <v>31206</v>
          </cell>
          <cell r="H1517">
            <v>3</v>
          </cell>
          <cell r="I1517">
            <v>0</v>
          </cell>
          <cell r="J1517">
            <v>80816.600000000006</v>
          </cell>
          <cell r="K1517">
            <v>80816.600000000006</v>
          </cell>
          <cell r="L1517">
            <v>0</v>
          </cell>
          <cell r="M1517">
            <v>0</v>
          </cell>
          <cell r="N1517">
            <v>0</v>
          </cell>
          <cell r="O1517" t="str">
            <v>Чистая прибыль (убытки) за год</v>
          </cell>
        </row>
        <row r="1518">
          <cell r="A1518">
            <v>9</v>
          </cell>
          <cell r="B1518">
            <v>214</v>
          </cell>
          <cell r="C1518">
            <v>7783</v>
          </cell>
          <cell r="D1518">
            <v>980</v>
          </cell>
          <cell r="E1518">
            <v>24</v>
          </cell>
          <cell r="F1518">
            <v>31206</v>
          </cell>
          <cell r="H1518">
            <v>3</v>
          </cell>
          <cell r="I1518">
            <v>0</v>
          </cell>
          <cell r="J1518">
            <v>40445.620000000003</v>
          </cell>
          <cell r="K1518">
            <v>40445.620000000003</v>
          </cell>
          <cell r="L1518">
            <v>0</v>
          </cell>
          <cell r="M1518">
            <v>0</v>
          </cell>
          <cell r="N1518">
            <v>0</v>
          </cell>
          <cell r="O1518" t="str">
            <v>Чистая прибыль (убытки) за год</v>
          </cell>
        </row>
        <row r="1519">
          <cell r="A1519">
            <v>9</v>
          </cell>
          <cell r="B1519">
            <v>214</v>
          </cell>
          <cell r="C1519">
            <v>7845</v>
          </cell>
          <cell r="D1519">
            <v>980</v>
          </cell>
          <cell r="E1519">
            <v>24</v>
          </cell>
          <cell r="F1519">
            <v>31206</v>
          </cell>
          <cell r="H1519">
            <v>3</v>
          </cell>
          <cell r="I1519">
            <v>0</v>
          </cell>
          <cell r="J1519">
            <v>97690.87</v>
          </cell>
          <cell r="K1519">
            <v>97690.87</v>
          </cell>
          <cell r="L1519">
            <v>0</v>
          </cell>
          <cell r="M1519">
            <v>0</v>
          </cell>
          <cell r="N1519">
            <v>0</v>
          </cell>
          <cell r="O1519" t="str">
            <v>Чистая прибыль (убытки) за год</v>
          </cell>
        </row>
        <row r="1520">
          <cell r="A1520">
            <v>9</v>
          </cell>
          <cell r="B1520">
            <v>214</v>
          </cell>
          <cell r="C1520">
            <v>7948</v>
          </cell>
          <cell r="D1520">
            <v>980</v>
          </cell>
          <cell r="E1520">
            <v>24</v>
          </cell>
          <cell r="F1520">
            <v>31206</v>
          </cell>
          <cell r="H1520">
            <v>3</v>
          </cell>
          <cell r="I1520">
            <v>0</v>
          </cell>
          <cell r="J1520">
            <v>78115.460000000006</v>
          </cell>
          <cell r="K1520">
            <v>78115.460000000006</v>
          </cell>
          <cell r="L1520">
            <v>0</v>
          </cell>
          <cell r="M1520">
            <v>0</v>
          </cell>
          <cell r="N1520">
            <v>0</v>
          </cell>
          <cell r="O1520" t="str">
            <v>Чистая прибыль (убытки) за год</v>
          </cell>
        </row>
        <row r="1521">
          <cell r="A1521">
            <v>9</v>
          </cell>
          <cell r="B1521">
            <v>214</v>
          </cell>
          <cell r="C1521">
            <v>8002</v>
          </cell>
          <cell r="D1521">
            <v>980</v>
          </cell>
          <cell r="E1521">
            <v>24</v>
          </cell>
          <cell r="F1521">
            <v>31206</v>
          </cell>
          <cell r="H1521">
            <v>3</v>
          </cell>
          <cell r="I1521">
            <v>0</v>
          </cell>
          <cell r="J1521">
            <v>312769.74</v>
          </cell>
          <cell r="K1521">
            <v>312769.74</v>
          </cell>
          <cell r="L1521">
            <v>0</v>
          </cell>
          <cell r="M1521">
            <v>0</v>
          </cell>
          <cell r="N1521">
            <v>0</v>
          </cell>
          <cell r="O1521" t="str">
            <v>Чистая прибыль (убытки) за год</v>
          </cell>
        </row>
        <row r="1522">
          <cell r="A1522">
            <v>9</v>
          </cell>
          <cell r="B1522">
            <v>214</v>
          </cell>
          <cell r="C1522">
            <v>8104</v>
          </cell>
          <cell r="D1522">
            <v>980</v>
          </cell>
          <cell r="E1522">
            <v>24</v>
          </cell>
          <cell r="F1522">
            <v>31206</v>
          </cell>
          <cell r="H1522">
            <v>3</v>
          </cell>
          <cell r="I1522">
            <v>0</v>
          </cell>
          <cell r="J1522">
            <v>325379.43</v>
          </cell>
          <cell r="K1522">
            <v>325379.43</v>
          </cell>
          <cell r="L1522">
            <v>0</v>
          </cell>
          <cell r="M1522">
            <v>0</v>
          </cell>
          <cell r="N1522">
            <v>0</v>
          </cell>
          <cell r="O1522" t="str">
            <v>Чистая прибыль (убытки) за год</v>
          </cell>
        </row>
        <row r="1523">
          <cell r="A1523">
            <v>9</v>
          </cell>
          <cell r="B1523">
            <v>214</v>
          </cell>
          <cell r="C1523">
            <v>8137</v>
          </cell>
          <cell r="D1523">
            <v>980</v>
          </cell>
          <cell r="E1523">
            <v>24</v>
          </cell>
          <cell r="F1523">
            <v>31206</v>
          </cell>
          <cell r="H1523">
            <v>3</v>
          </cell>
          <cell r="I1523">
            <v>0</v>
          </cell>
          <cell r="J1523">
            <v>2324.86</v>
          </cell>
          <cell r="K1523">
            <v>2324.86</v>
          </cell>
          <cell r="L1523">
            <v>0</v>
          </cell>
          <cell r="M1523">
            <v>0</v>
          </cell>
          <cell r="N1523">
            <v>0</v>
          </cell>
          <cell r="O1523" t="str">
            <v>Чистая прибыль (убытки) за год</v>
          </cell>
        </row>
        <row r="1524">
          <cell r="A1524">
            <v>9</v>
          </cell>
          <cell r="B1524">
            <v>214</v>
          </cell>
          <cell r="C1524">
            <v>8298</v>
          </cell>
          <cell r="D1524">
            <v>980</v>
          </cell>
          <cell r="E1524">
            <v>24</v>
          </cell>
          <cell r="F1524">
            <v>31206</v>
          </cell>
          <cell r="H1524">
            <v>3</v>
          </cell>
          <cell r="I1524">
            <v>0</v>
          </cell>
          <cell r="J1524">
            <v>57608.52</v>
          </cell>
          <cell r="K1524">
            <v>57608.52</v>
          </cell>
          <cell r="L1524">
            <v>0</v>
          </cell>
          <cell r="M1524">
            <v>0</v>
          </cell>
          <cell r="N1524">
            <v>0</v>
          </cell>
          <cell r="O1524" t="str">
            <v>Чистая прибыль (убытки) за год</v>
          </cell>
        </row>
        <row r="1525">
          <cell r="A1525">
            <v>9</v>
          </cell>
          <cell r="B1525">
            <v>214</v>
          </cell>
          <cell r="C1525">
            <v>8533</v>
          </cell>
          <cell r="D1525">
            <v>980</v>
          </cell>
          <cell r="E1525">
            <v>24</v>
          </cell>
          <cell r="F1525">
            <v>31206</v>
          </cell>
          <cell r="H1525">
            <v>3</v>
          </cell>
          <cell r="I1525">
            <v>0</v>
          </cell>
          <cell r="J1525">
            <v>19234.05</v>
          </cell>
          <cell r="K1525">
            <v>19234.05</v>
          </cell>
          <cell r="L1525">
            <v>0</v>
          </cell>
          <cell r="M1525">
            <v>0</v>
          </cell>
          <cell r="N1525">
            <v>0</v>
          </cell>
          <cell r="O1525" t="str">
            <v>Чистая прибыль (убытки) за год</v>
          </cell>
        </row>
        <row r="1526">
          <cell r="A1526">
            <v>9</v>
          </cell>
          <cell r="B1526">
            <v>214</v>
          </cell>
          <cell r="C1526">
            <v>8659</v>
          </cell>
          <cell r="D1526">
            <v>980</v>
          </cell>
          <cell r="E1526">
            <v>24</v>
          </cell>
          <cell r="F1526">
            <v>31206</v>
          </cell>
          <cell r="H1526">
            <v>3</v>
          </cell>
          <cell r="I1526">
            <v>0</v>
          </cell>
          <cell r="J1526">
            <v>66777.27</v>
          </cell>
          <cell r="K1526">
            <v>66777.27</v>
          </cell>
          <cell r="L1526">
            <v>0</v>
          </cell>
          <cell r="M1526">
            <v>0</v>
          </cell>
          <cell r="N1526">
            <v>0</v>
          </cell>
          <cell r="O1526" t="str">
            <v>Чистая прибыль (убытки) за год</v>
          </cell>
        </row>
        <row r="1527">
          <cell r="A1527">
            <v>9</v>
          </cell>
          <cell r="B1527">
            <v>214</v>
          </cell>
          <cell r="C1527">
            <v>214</v>
          </cell>
          <cell r="D1527">
            <v>981</v>
          </cell>
          <cell r="E1527">
            <v>24</v>
          </cell>
          <cell r="F1527">
            <v>31203</v>
          </cell>
          <cell r="H1527">
            <v>3</v>
          </cell>
          <cell r="I1527">
            <v>8239.5</v>
          </cell>
          <cell r="J1527">
            <v>0</v>
          </cell>
          <cell r="K1527">
            <v>0</v>
          </cell>
          <cell r="L1527">
            <v>0</v>
          </cell>
          <cell r="M1527">
            <v>8239.5</v>
          </cell>
          <cell r="N1527">
            <v>0</v>
          </cell>
          <cell r="O1527" t="str">
            <v>Нераспределенная прибыль</v>
          </cell>
        </row>
        <row r="1528">
          <cell r="A1528">
            <v>9</v>
          </cell>
          <cell r="B1528">
            <v>214</v>
          </cell>
          <cell r="C1528">
            <v>3563</v>
          </cell>
          <cell r="D1528">
            <v>981</v>
          </cell>
          <cell r="E1528">
            <v>24</v>
          </cell>
          <cell r="F1528">
            <v>31203</v>
          </cell>
          <cell r="H1528">
            <v>3</v>
          </cell>
          <cell r="I1528">
            <v>18583681.66</v>
          </cell>
          <cell r="J1528">
            <v>0</v>
          </cell>
          <cell r="K1528">
            <v>0</v>
          </cell>
          <cell r="L1528">
            <v>179968.73</v>
          </cell>
          <cell r="M1528">
            <v>18403712.93</v>
          </cell>
          <cell r="N1528">
            <v>0</v>
          </cell>
          <cell r="O1528" t="str">
            <v>Нераспределенная прибыль</v>
          </cell>
        </row>
        <row r="1529">
          <cell r="A1529">
            <v>9</v>
          </cell>
          <cell r="B1529">
            <v>214</v>
          </cell>
          <cell r="C1529">
            <v>5996</v>
          </cell>
          <cell r="D1529">
            <v>981</v>
          </cell>
          <cell r="E1529">
            <v>24</v>
          </cell>
          <cell r="F1529">
            <v>31203</v>
          </cell>
          <cell r="H1529">
            <v>3</v>
          </cell>
          <cell r="I1529">
            <v>19737091.199999999</v>
          </cell>
          <cell r="J1529">
            <v>0</v>
          </cell>
          <cell r="K1529">
            <v>0</v>
          </cell>
          <cell r="L1529">
            <v>80816.600000000006</v>
          </cell>
          <cell r="M1529">
            <v>19656274.600000001</v>
          </cell>
          <cell r="N1529">
            <v>0</v>
          </cell>
          <cell r="O1529" t="str">
            <v>Нераспределенная прибыль</v>
          </cell>
        </row>
        <row r="1530">
          <cell r="A1530">
            <v>9</v>
          </cell>
          <cell r="B1530">
            <v>214</v>
          </cell>
          <cell r="C1530">
            <v>7783</v>
          </cell>
          <cell r="D1530">
            <v>981</v>
          </cell>
          <cell r="E1530">
            <v>24</v>
          </cell>
          <cell r="F1530">
            <v>31203</v>
          </cell>
          <cell r="H1530">
            <v>3</v>
          </cell>
          <cell r="I1530">
            <v>12602316.25</v>
          </cell>
          <cell r="J1530">
            <v>0</v>
          </cell>
          <cell r="K1530">
            <v>369002.56</v>
          </cell>
          <cell r="L1530">
            <v>40445.620000000003</v>
          </cell>
          <cell r="M1530">
            <v>12930873.189999999</v>
          </cell>
          <cell r="N1530">
            <v>0</v>
          </cell>
          <cell r="O1530" t="str">
            <v>Нераспределенная прибыль</v>
          </cell>
        </row>
        <row r="1531">
          <cell r="A1531">
            <v>9</v>
          </cell>
          <cell r="B1531">
            <v>214</v>
          </cell>
          <cell r="C1531">
            <v>7845</v>
          </cell>
          <cell r="D1531">
            <v>981</v>
          </cell>
          <cell r="E1531">
            <v>24</v>
          </cell>
          <cell r="F1531">
            <v>31203</v>
          </cell>
          <cell r="H1531">
            <v>3</v>
          </cell>
          <cell r="I1531">
            <v>6850123.1100000003</v>
          </cell>
          <cell r="J1531">
            <v>0</v>
          </cell>
          <cell r="K1531">
            <v>2133419.61</v>
          </cell>
          <cell r="L1531">
            <v>97690.87</v>
          </cell>
          <cell r="M1531">
            <v>8885851.8499999996</v>
          </cell>
          <cell r="N1531">
            <v>0</v>
          </cell>
          <cell r="O1531" t="str">
            <v>Нераспределенная прибыль</v>
          </cell>
        </row>
        <row r="1532">
          <cell r="A1532">
            <v>9</v>
          </cell>
          <cell r="B1532">
            <v>214</v>
          </cell>
          <cell r="C1532">
            <v>7948</v>
          </cell>
          <cell r="D1532">
            <v>981</v>
          </cell>
          <cell r="E1532">
            <v>24</v>
          </cell>
          <cell r="F1532">
            <v>31203</v>
          </cell>
          <cell r="H1532">
            <v>3</v>
          </cell>
          <cell r="I1532">
            <v>10333196.83</v>
          </cell>
          <cell r="J1532">
            <v>0</v>
          </cell>
          <cell r="K1532">
            <v>1152432.56</v>
          </cell>
          <cell r="L1532">
            <v>78115.460000000006</v>
          </cell>
          <cell r="M1532">
            <v>11407513.93</v>
          </cell>
          <cell r="N1532">
            <v>0</v>
          </cell>
          <cell r="O1532" t="str">
            <v>Нераспределенная прибыль</v>
          </cell>
        </row>
        <row r="1533">
          <cell r="A1533">
            <v>9</v>
          </cell>
          <cell r="B1533">
            <v>214</v>
          </cell>
          <cell r="C1533">
            <v>8002</v>
          </cell>
          <cell r="D1533">
            <v>981</v>
          </cell>
          <cell r="E1533">
            <v>24</v>
          </cell>
          <cell r="F1533">
            <v>31203</v>
          </cell>
          <cell r="H1533">
            <v>3</v>
          </cell>
          <cell r="I1533">
            <v>7399875.4900000002</v>
          </cell>
          <cell r="J1533">
            <v>0</v>
          </cell>
          <cell r="K1533">
            <v>1812458.19</v>
          </cell>
          <cell r="L1533">
            <v>312769.74</v>
          </cell>
          <cell r="M1533">
            <v>8899563.9399999995</v>
          </cell>
          <cell r="N1533">
            <v>0</v>
          </cell>
          <cell r="O1533" t="str">
            <v>Нераспределенная прибыль</v>
          </cell>
        </row>
        <row r="1534">
          <cell r="A1534">
            <v>9</v>
          </cell>
          <cell r="B1534">
            <v>214</v>
          </cell>
          <cell r="C1534">
            <v>8104</v>
          </cell>
          <cell r="D1534">
            <v>981</v>
          </cell>
          <cell r="E1534">
            <v>24</v>
          </cell>
          <cell r="F1534">
            <v>31203</v>
          </cell>
          <cell r="H1534">
            <v>3</v>
          </cell>
          <cell r="I1534">
            <v>9450742.9299999997</v>
          </cell>
          <cell r="J1534">
            <v>0</v>
          </cell>
          <cell r="K1534">
            <v>1766932.06</v>
          </cell>
          <cell r="L1534">
            <v>325379.43</v>
          </cell>
          <cell r="M1534">
            <v>10892295.560000001</v>
          </cell>
          <cell r="N1534">
            <v>0</v>
          </cell>
          <cell r="O1534" t="str">
            <v>Нераспределенная прибыль</v>
          </cell>
        </row>
        <row r="1535">
          <cell r="A1535">
            <v>9</v>
          </cell>
          <cell r="B1535">
            <v>214</v>
          </cell>
          <cell r="C1535">
            <v>8137</v>
          </cell>
          <cell r="D1535">
            <v>981</v>
          </cell>
          <cell r="E1535">
            <v>24</v>
          </cell>
          <cell r="F1535">
            <v>31203</v>
          </cell>
          <cell r="H1535">
            <v>3</v>
          </cell>
          <cell r="I1535">
            <v>7112569.5199999996</v>
          </cell>
          <cell r="J1535">
            <v>0</v>
          </cell>
          <cell r="K1535">
            <v>0</v>
          </cell>
          <cell r="L1535">
            <v>2324.86</v>
          </cell>
          <cell r="M1535">
            <v>7110244.6600000001</v>
          </cell>
          <cell r="N1535">
            <v>0</v>
          </cell>
          <cell r="O1535" t="str">
            <v>Нераспределенная прибыль</v>
          </cell>
        </row>
        <row r="1536">
          <cell r="A1536">
            <v>9</v>
          </cell>
          <cell r="B1536">
            <v>214</v>
          </cell>
          <cell r="C1536">
            <v>8298</v>
          </cell>
          <cell r="D1536">
            <v>981</v>
          </cell>
          <cell r="E1536">
            <v>24</v>
          </cell>
          <cell r="F1536">
            <v>31203</v>
          </cell>
          <cell r="H1536">
            <v>3</v>
          </cell>
          <cell r="I1536">
            <v>7020334.0800000001</v>
          </cell>
          <cell r="J1536">
            <v>0</v>
          </cell>
          <cell r="K1536">
            <v>2286118.7799999998</v>
          </cell>
          <cell r="L1536">
            <v>57608.52</v>
          </cell>
          <cell r="M1536">
            <v>9248844.3399999999</v>
          </cell>
          <cell r="N1536">
            <v>0</v>
          </cell>
          <cell r="O1536" t="str">
            <v>Нераспределенная прибыль</v>
          </cell>
        </row>
        <row r="1537">
          <cell r="A1537">
            <v>9</v>
          </cell>
          <cell r="B1537">
            <v>214</v>
          </cell>
          <cell r="C1537">
            <v>8533</v>
          </cell>
          <cell r="D1537">
            <v>981</v>
          </cell>
          <cell r="E1537">
            <v>24</v>
          </cell>
          <cell r="F1537">
            <v>31203</v>
          </cell>
          <cell r="H1537">
            <v>3</v>
          </cell>
          <cell r="I1537">
            <v>7047791.46</v>
          </cell>
          <cell r="J1537">
            <v>0</v>
          </cell>
          <cell r="K1537">
            <v>1034310.92</v>
          </cell>
          <cell r="L1537">
            <v>19234.05</v>
          </cell>
          <cell r="M1537">
            <v>8062868.3300000001</v>
          </cell>
          <cell r="N1537">
            <v>0</v>
          </cell>
          <cell r="O1537" t="str">
            <v>Нераспределенная прибыль</v>
          </cell>
        </row>
        <row r="1538">
          <cell r="A1538">
            <v>9</v>
          </cell>
          <cell r="B1538">
            <v>214</v>
          </cell>
          <cell r="C1538">
            <v>8659</v>
          </cell>
          <cell r="D1538">
            <v>981</v>
          </cell>
          <cell r="E1538">
            <v>24</v>
          </cell>
          <cell r="F1538">
            <v>31203</v>
          </cell>
          <cell r="H1538">
            <v>3</v>
          </cell>
          <cell r="I1538">
            <v>6278361.8899999997</v>
          </cell>
          <cell r="J1538">
            <v>0</v>
          </cell>
          <cell r="K1538">
            <v>2497035.7599999998</v>
          </cell>
          <cell r="L1538">
            <v>66777.27</v>
          </cell>
          <cell r="M1538">
            <v>8708620.3800000008</v>
          </cell>
          <cell r="N1538">
            <v>0</v>
          </cell>
          <cell r="O1538" t="str">
            <v>Нераспределенная прибыль</v>
          </cell>
        </row>
        <row r="1539">
          <cell r="A1539">
            <v>9</v>
          </cell>
          <cell r="B1539">
            <v>214</v>
          </cell>
          <cell r="C1539">
            <v>3563</v>
          </cell>
          <cell r="D1539">
            <v>8800</v>
          </cell>
          <cell r="E1539">
            <v>0</v>
          </cell>
          <cell r="F1539">
            <v>96300</v>
          </cell>
          <cell r="H1539">
            <v>0</v>
          </cell>
          <cell r="I1539">
            <v>0</v>
          </cell>
          <cell r="J1539">
            <v>4849634.1500000004</v>
          </cell>
          <cell r="K1539">
            <v>130777697</v>
          </cell>
          <cell r="L1539">
            <v>168339681</v>
          </cell>
          <cell r="M1539">
            <v>0</v>
          </cell>
          <cell r="N1539">
            <v>42411618.149999999</v>
          </cell>
          <cell r="O1539" t="str">
            <v>Контр-счета непредвиденных обстоятельств</v>
          </cell>
        </row>
        <row r="1540">
          <cell r="A1540">
            <v>9</v>
          </cell>
          <cell r="B1540">
            <v>214</v>
          </cell>
          <cell r="C1540">
            <v>5996</v>
          </cell>
          <cell r="D1540">
            <v>8800</v>
          </cell>
          <cell r="E1540">
            <v>0</v>
          </cell>
          <cell r="F1540">
            <v>96300</v>
          </cell>
          <cell r="H1540">
            <v>0</v>
          </cell>
          <cell r="I1540">
            <v>0</v>
          </cell>
          <cell r="J1540">
            <v>9234141.3000000007</v>
          </cell>
          <cell r="K1540">
            <v>21913155</v>
          </cell>
          <cell r="L1540">
            <v>21687991</v>
          </cell>
          <cell r="M1540">
            <v>0</v>
          </cell>
          <cell r="N1540">
            <v>9008977.3000000007</v>
          </cell>
          <cell r="O1540" t="str">
            <v>Контр-счета непредвиденных обстоятельств</v>
          </cell>
        </row>
        <row r="1541">
          <cell r="A1541">
            <v>9</v>
          </cell>
          <cell r="B1541">
            <v>214</v>
          </cell>
          <cell r="C1541">
            <v>7783</v>
          </cell>
          <cell r="D1541">
            <v>8800</v>
          </cell>
          <cell r="E1541">
            <v>0</v>
          </cell>
          <cell r="F1541">
            <v>96300</v>
          </cell>
          <cell r="H1541">
            <v>0</v>
          </cell>
          <cell r="I1541">
            <v>0</v>
          </cell>
          <cell r="J1541">
            <v>7227933.2999999998</v>
          </cell>
          <cell r="K1541">
            <v>23507987</v>
          </cell>
          <cell r="L1541">
            <v>21436599</v>
          </cell>
          <cell r="M1541">
            <v>0</v>
          </cell>
          <cell r="N1541">
            <v>5156545.3</v>
          </cell>
          <cell r="O1541" t="str">
            <v>Контр-счета непредвиденных обстоятельств</v>
          </cell>
        </row>
        <row r="1542">
          <cell r="A1542">
            <v>9</v>
          </cell>
          <cell r="B1542">
            <v>214</v>
          </cell>
          <cell r="C1542">
            <v>7845</v>
          </cell>
          <cell r="D1542">
            <v>8800</v>
          </cell>
          <cell r="E1542">
            <v>0</v>
          </cell>
          <cell r="F1542">
            <v>96300</v>
          </cell>
          <cell r="H1542">
            <v>0</v>
          </cell>
          <cell r="I1542">
            <v>0</v>
          </cell>
          <cell r="J1542">
            <v>5365141.5199999996</v>
          </cell>
          <cell r="K1542">
            <v>26199655.52</v>
          </cell>
          <cell r="L1542">
            <v>24267774</v>
          </cell>
          <cell r="M1542">
            <v>0</v>
          </cell>
          <cell r="N1542">
            <v>3433260</v>
          </cell>
          <cell r="O1542" t="str">
            <v>Контр-счета непредвиденных обстоятельств</v>
          </cell>
        </row>
        <row r="1543">
          <cell r="A1543">
            <v>9</v>
          </cell>
          <cell r="B1543">
            <v>214</v>
          </cell>
          <cell r="C1543">
            <v>7948</v>
          </cell>
          <cell r="D1543">
            <v>8800</v>
          </cell>
          <cell r="E1543">
            <v>0</v>
          </cell>
          <cell r="F1543">
            <v>96300</v>
          </cell>
          <cell r="H1543">
            <v>0</v>
          </cell>
          <cell r="I1543">
            <v>0</v>
          </cell>
          <cell r="J1543">
            <v>6162555</v>
          </cell>
          <cell r="K1543">
            <v>36388687</v>
          </cell>
          <cell r="L1543">
            <v>33759381</v>
          </cell>
          <cell r="M1543">
            <v>0</v>
          </cell>
          <cell r="N1543">
            <v>3533249</v>
          </cell>
          <cell r="O1543" t="str">
            <v>Контр-счета непредвиденных обстоятельств</v>
          </cell>
        </row>
        <row r="1544">
          <cell r="A1544">
            <v>9</v>
          </cell>
          <cell r="B1544">
            <v>214</v>
          </cell>
          <cell r="C1544">
            <v>8002</v>
          </cell>
          <cell r="D1544">
            <v>8800</v>
          </cell>
          <cell r="E1544">
            <v>0</v>
          </cell>
          <cell r="F1544">
            <v>96300</v>
          </cell>
          <cell r="H1544">
            <v>0</v>
          </cell>
          <cell r="I1544">
            <v>0</v>
          </cell>
          <cell r="J1544">
            <v>2983462.27</v>
          </cell>
          <cell r="K1544">
            <v>21273193.27</v>
          </cell>
          <cell r="L1544">
            <v>21255244</v>
          </cell>
          <cell r="M1544">
            <v>0</v>
          </cell>
          <cell r="N1544">
            <v>2965513</v>
          </cell>
          <cell r="O1544" t="str">
            <v>Контр-счета непредвиденных обстоятельств</v>
          </cell>
        </row>
        <row r="1545">
          <cell r="A1545">
            <v>9</v>
          </cell>
          <cell r="B1545">
            <v>214</v>
          </cell>
          <cell r="C1545">
            <v>8104</v>
          </cell>
          <cell r="D1545">
            <v>8800</v>
          </cell>
          <cell r="E1545">
            <v>0</v>
          </cell>
          <cell r="F1545">
            <v>96300</v>
          </cell>
          <cell r="H1545">
            <v>0</v>
          </cell>
          <cell r="I1545">
            <v>0</v>
          </cell>
          <cell r="J1545">
            <v>4666794</v>
          </cell>
          <cell r="K1545">
            <v>22832914</v>
          </cell>
          <cell r="L1545">
            <v>21392113</v>
          </cell>
          <cell r="M1545">
            <v>0</v>
          </cell>
          <cell r="N1545">
            <v>3225993</v>
          </cell>
          <cell r="O1545" t="str">
            <v>Контр-счета непредвиденных обстоятельств</v>
          </cell>
        </row>
        <row r="1546">
          <cell r="A1546">
            <v>9</v>
          </cell>
          <cell r="B1546">
            <v>214</v>
          </cell>
          <cell r="C1546">
            <v>8137</v>
          </cell>
          <cell r="D1546">
            <v>8800</v>
          </cell>
          <cell r="E1546">
            <v>0</v>
          </cell>
          <cell r="F1546">
            <v>96300</v>
          </cell>
          <cell r="H1546">
            <v>0</v>
          </cell>
          <cell r="I1546">
            <v>0</v>
          </cell>
          <cell r="J1546">
            <v>4955012</v>
          </cell>
          <cell r="K1546">
            <v>48598263</v>
          </cell>
          <cell r="L1546">
            <v>46019949</v>
          </cell>
          <cell r="M1546">
            <v>0</v>
          </cell>
          <cell r="N1546">
            <v>2376698</v>
          </cell>
          <cell r="O1546" t="str">
            <v>Контр-счета непредвиденных обстоятельств</v>
          </cell>
        </row>
        <row r="1547">
          <cell r="A1547">
            <v>9</v>
          </cell>
          <cell r="B1547">
            <v>214</v>
          </cell>
          <cell r="C1547">
            <v>8298</v>
          </cell>
          <cell r="D1547">
            <v>8800</v>
          </cell>
          <cell r="E1547">
            <v>0</v>
          </cell>
          <cell r="F1547">
            <v>96300</v>
          </cell>
          <cell r="H1547">
            <v>0</v>
          </cell>
          <cell r="I1547">
            <v>0</v>
          </cell>
          <cell r="J1547">
            <v>6427150</v>
          </cell>
          <cell r="K1547">
            <v>21959846</v>
          </cell>
          <cell r="L1547">
            <v>19752684</v>
          </cell>
          <cell r="M1547">
            <v>0</v>
          </cell>
          <cell r="N1547">
            <v>4219988</v>
          </cell>
          <cell r="O1547" t="str">
            <v>Контр-счета непредвиденных обстоятельств</v>
          </cell>
        </row>
        <row r="1548">
          <cell r="A1548">
            <v>9</v>
          </cell>
          <cell r="B1548">
            <v>214</v>
          </cell>
          <cell r="C1548">
            <v>8533</v>
          </cell>
          <cell r="D1548">
            <v>8800</v>
          </cell>
          <cell r="E1548">
            <v>0</v>
          </cell>
          <cell r="F1548">
            <v>96300</v>
          </cell>
          <cell r="H1548">
            <v>0</v>
          </cell>
          <cell r="I1548">
            <v>0</v>
          </cell>
          <cell r="J1548">
            <v>2110191</v>
          </cell>
          <cell r="K1548">
            <v>3165873</v>
          </cell>
          <cell r="L1548">
            <v>2126482</v>
          </cell>
          <cell r="M1548">
            <v>0</v>
          </cell>
          <cell r="N1548">
            <v>1070800</v>
          </cell>
          <cell r="O1548" t="str">
            <v>Контр-счета непредвиденных обстоятельств</v>
          </cell>
        </row>
        <row r="1549">
          <cell r="A1549">
            <v>9</v>
          </cell>
          <cell r="B1549">
            <v>214</v>
          </cell>
          <cell r="C1549">
            <v>8659</v>
          </cell>
          <cell r="D1549">
            <v>8800</v>
          </cell>
          <cell r="E1549">
            <v>0</v>
          </cell>
          <cell r="F1549">
            <v>96300</v>
          </cell>
          <cell r="H1549">
            <v>0</v>
          </cell>
          <cell r="I1549">
            <v>0</v>
          </cell>
          <cell r="J1549">
            <v>5464881</v>
          </cell>
          <cell r="K1549">
            <v>21651369</v>
          </cell>
          <cell r="L1549">
            <v>21371841</v>
          </cell>
          <cell r="M1549">
            <v>0</v>
          </cell>
          <cell r="N1549">
            <v>5185353</v>
          </cell>
          <cell r="O1549" t="str">
            <v>Контр-счета непредвиденных обстоятельств</v>
          </cell>
        </row>
        <row r="1550">
          <cell r="A1550">
            <v>9</v>
          </cell>
          <cell r="B1550">
            <v>214</v>
          </cell>
          <cell r="C1550">
            <v>3563</v>
          </cell>
          <cell r="D1550">
            <v>9941.01</v>
          </cell>
          <cell r="E1550">
            <v>0</v>
          </cell>
          <cell r="F1550">
            <v>91905</v>
          </cell>
          <cell r="H1550">
            <v>0</v>
          </cell>
          <cell r="I1550">
            <v>2813300</v>
          </cell>
          <cell r="J1550">
            <v>0</v>
          </cell>
          <cell r="K1550">
            <v>400000</v>
          </cell>
          <cell r="L1550">
            <v>56000</v>
          </cell>
          <cell r="M1550">
            <v>3157300</v>
          </cell>
          <cell r="N1550">
            <v>0</v>
          </cell>
          <cell r="O1550" t="str">
            <v>Обязательства по долгосрочным ссудам</v>
          </cell>
        </row>
        <row r="1551">
          <cell r="A1551">
            <v>9</v>
          </cell>
          <cell r="B1551">
            <v>214</v>
          </cell>
          <cell r="C1551">
            <v>5996</v>
          </cell>
          <cell r="D1551">
            <v>9941.01</v>
          </cell>
          <cell r="E1551">
            <v>0</v>
          </cell>
          <cell r="F1551">
            <v>91905</v>
          </cell>
          <cell r="H1551">
            <v>0</v>
          </cell>
          <cell r="I1551">
            <v>8185000</v>
          </cell>
          <cell r="J1551">
            <v>0</v>
          </cell>
          <cell r="K1551">
            <v>0</v>
          </cell>
          <cell r="L1551">
            <v>363500</v>
          </cell>
          <cell r="M1551">
            <v>7821500</v>
          </cell>
          <cell r="N1551">
            <v>0</v>
          </cell>
          <cell r="O1551" t="str">
            <v>Обязательства по долгосрочным ссудам</v>
          </cell>
        </row>
        <row r="1552">
          <cell r="A1552">
            <v>9</v>
          </cell>
          <cell r="B1552">
            <v>214</v>
          </cell>
          <cell r="C1552">
            <v>7783</v>
          </cell>
          <cell r="D1552">
            <v>9941.01</v>
          </cell>
          <cell r="E1552">
            <v>0</v>
          </cell>
          <cell r="F1552">
            <v>91905</v>
          </cell>
          <cell r="H1552">
            <v>0</v>
          </cell>
          <cell r="I1552">
            <v>4469600</v>
          </cell>
          <cell r="J1552">
            <v>0</v>
          </cell>
          <cell r="K1552">
            <v>0</v>
          </cell>
          <cell r="L1552">
            <v>192900</v>
          </cell>
          <cell r="M1552">
            <v>4276700</v>
          </cell>
          <cell r="N1552">
            <v>0</v>
          </cell>
          <cell r="O1552" t="str">
            <v>Обязательства по долгосрочным ссудам</v>
          </cell>
        </row>
        <row r="1553">
          <cell r="A1553">
            <v>9</v>
          </cell>
          <cell r="B1553">
            <v>214</v>
          </cell>
          <cell r="C1553">
            <v>7845</v>
          </cell>
          <cell r="D1553">
            <v>9941.01</v>
          </cell>
          <cell r="E1553">
            <v>0</v>
          </cell>
          <cell r="F1553">
            <v>91905</v>
          </cell>
          <cell r="H1553">
            <v>0</v>
          </cell>
          <cell r="I1553">
            <v>2985200</v>
          </cell>
          <cell r="J1553">
            <v>0</v>
          </cell>
          <cell r="K1553">
            <v>0</v>
          </cell>
          <cell r="L1553">
            <v>536200</v>
          </cell>
          <cell r="M1553">
            <v>2449000</v>
          </cell>
          <cell r="N1553">
            <v>0</v>
          </cell>
          <cell r="O1553" t="str">
            <v>Обязательства по долгосрочным ссудам</v>
          </cell>
        </row>
        <row r="1554">
          <cell r="A1554">
            <v>9</v>
          </cell>
          <cell r="B1554">
            <v>214</v>
          </cell>
          <cell r="C1554">
            <v>7948</v>
          </cell>
          <cell r="D1554">
            <v>9941.01</v>
          </cell>
          <cell r="E1554">
            <v>0</v>
          </cell>
          <cell r="F1554">
            <v>91905</v>
          </cell>
          <cell r="H1554">
            <v>0</v>
          </cell>
          <cell r="I1554">
            <v>1597000</v>
          </cell>
          <cell r="J1554">
            <v>0</v>
          </cell>
          <cell r="K1554">
            <v>0</v>
          </cell>
          <cell r="L1554">
            <v>128000</v>
          </cell>
          <cell r="M1554">
            <v>1469000</v>
          </cell>
          <cell r="N1554">
            <v>0</v>
          </cell>
          <cell r="O1554" t="str">
            <v>Обязательства по долгосрочным ссудам</v>
          </cell>
        </row>
        <row r="1555">
          <cell r="A1555">
            <v>9</v>
          </cell>
          <cell r="B1555">
            <v>214</v>
          </cell>
          <cell r="C1555">
            <v>8002</v>
          </cell>
          <cell r="D1555">
            <v>9941.01</v>
          </cell>
          <cell r="E1555">
            <v>0</v>
          </cell>
          <cell r="F1555">
            <v>91905</v>
          </cell>
          <cell r="H1555">
            <v>0</v>
          </cell>
          <cell r="I1555">
            <v>839064</v>
          </cell>
          <cell r="J1555">
            <v>0</v>
          </cell>
          <cell r="K1555">
            <v>497000</v>
          </cell>
          <cell r="L1555">
            <v>10000</v>
          </cell>
          <cell r="M1555">
            <v>1326064</v>
          </cell>
          <cell r="N1555">
            <v>0</v>
          </cell>
          <cell r="O1555" t="str">
            <v>Обязательства по долгосрочным ссудам</v>
          </cell>
        </row>
        <row r="1556">
          <cell r="A1556">
            <v>9</v>
          </cell>
          <cell r="B1556">
            <v>214</v>
          </cell>
          <cell r="C1556">
            <v>8104</v>
          </cell>
          <cell r="D1556">
            <v>9941.01</v>
          </cell>
          <cell r="E1556">
            <v>0</v>
          </cell>
          <cell r="F1556">
            <v>91905</v>
          </cell>
          <cell r="H1556">
            <v>6</v>
          </cell>
          <cell r="I1556">
            <v>2148000</v>
          </cell>
          <cell r="J1556">
            <v>0</v>
          </cell>
          <cell r="K1556">
            <v>0</v>
          </cell>
          <cell r="L1556">
            <v>78000</v>
          </cell>
          <cell r="M1556">
            <v>2070000</v>
          </cell>
          <cell r="N1556">
            <v>0</v>
          </cell>
          <cell r="O1556" t="str">
            <v>Обязательства по долгосрочным ссудам</v>
          </cell>
        </row>
        <row r="1557">
          <cell r="A1557">
            <v>9</v>
          </cell>
          <cell r="B1557">
            <v>214</v>
          </cell>
          <cell r="C1557">
            <v>8137</v>
          </cell>
          <cell r="D1557">
            <v>9941.01</v>
          </cell>
          <cell r="E1557">
            <v>0</v>
          </cell>
          <cell r="F1557">
            <v>91905</v>
          </cell>
          <cell r="H1557">
            <v>6</v>
          </cell>
          <cell r="I1557">
            <v>1686000</v>
          </cell>
          <cell r="J1557">
            <v>0</v>
          </cell>
          <cell r="K1557">
            <v>0</v>
          </cell>
          <cell r="L1557">
            <v>240000</v>
          </cell>
          <cell r="M1557">
            <v>1446000</v>
          </cell>
          <cell r="N1557">
            <v>0</v>
          </cell>
          <cell r="O1557" t="str">
            <v>Обязательства по долгосрочным ссудам</v>
          </cell>
        </row>
        <row r="1558">
          <cell r="A1558">
            <v>9</v>
          </cell>
          <cell r="B1558">
            <v>214</v>
          </cell>
          <cell r="C1558">
            <v>8298</v>
          </cell>
          <cell r="D1558">
            <v>9941.01</v>
          </cell>
          <cell r="E1558">
            <v>0</v>
          </cell>
          <cell r="F1558">
            <v>91905</v>
          </cell>
          <cell r="H1558">
            <v>0</v>
          </cell>
          <cell r="I1558">
            <v>2738750</v>
          </cell>
          <cell r="J1558">
            <v>0</v>
          </cell>
          <cell r="K1558">
            <v>300000</v>
          </cell>
          <cell r="L1558">
            <v>17000</v>
          </cell>
          <cell r="M1558">
            <v>3021750</v>
          </cell>
          <cell r="N1558">
            <v>0</v>
          </cell>
          <cell r="O1558" t="str">
            <v>Обязательства по долгосрочным ссудам</v>
          </cell>
        </row>
        <row r="1559">
          <cell r="A1559">
            <v>9</v>
          </cell>
          <cell r="B1559">
            <v>214</v>
          </cell>
          <cell r="C1559">
            <v>8533</v>
          </cell>
          <cell r="D1559">
            <v>9941.01</v>
          </cell>
          <cell r="E1559">
            <v>0</v>
          </cell>
          <cell r="F1559">
            <v>91905</v>
          </cell>
          <cell r="H1559">
            <v>0</v>
          </cell>
          <cell r="I1559">
            <v>624000</v>
          </cell>
          <cell r="J1559">
            <v>0</v>
          </cell>
          <cell r="K1559">
            <v>0</v>
          </cell>
          <cell r="L1559">
            <v>0</v>
          </cell>
          <cell r="M1559">
            <v>624000</v>
          </cell>
          <cell r="N1559">
            <v>0</v>
          </cell>
          <cell r="O1559" t="str">
            <v>Обязательства по долгосрочным ссудам</v>
          </cell>
        </row>
        <row r="1560">
          <cell r="A1560">
            <v>9</v>
          </cell>
          <cell r="B1560">
            <v>214</v>
          </cell>
          <cell r="C1560">
            <v>8659</v>
          </cell>
          <cell r="D1560">
            <v>9941.01</v>
          </cell>
          <cell r="E1560">
            <v>0</v>
          </cell>
          <cell r="F1560">
            <v>91905</v>
          </cell>
          <cell r="H1560">
            <v>0</v>
          </cell>
          <cell r="I1560">
            <v>2964200</v>
          </cell>
          <cell r="J1560">
            <v>0</v>
          </cell>
          <cell r="K1560">
            <v>0</v>
          </cell>
          <cell r="L1560">
            <v>543700</v>
          </cell>
          <cell r="M1560">
            <v>2420500</v>
          </cell>
          <cell r="N1560">
            <v>0</v>
          </cell>
          <cell r="O1560" t="str">
            <v>Обязательства по долгосрочным ссудам</v>
          </cell>
        </row>
        <row r="1561">
          <cell r="A1561">
            <v>9</v>
          </cell>
          <cell r="B1561">
            <v>214</v>
          </cell>
          <cell r="C1561">
            <v>3563</v>
          </cell>
          <cell r="D1561">
            <v>9953.11</v>
          </cell>
          <cell r="E1561">
            <v>25</v>
          </cell>
          <cell r="F1561">
            <v>95497.13</v>
          </cell>
          <cell r="H1561">
            <v>6</v>
          </cell>
          <cell r="I1561">
            <v>250</v>
          </cell>
          <cell r="J1561">
            <v>0</v>
          </cell>
          <cell r="K1561">
            <v>0</v>
          </cell>
          <cell r="L1561">
            <v>250</v>
          </cell>
          <cell r="M1561">
            <v>0</v>
          </cell>
          <cell r="N1561">
            <v>0</v>
          </cell>
          <cell r="O1561" t="str">
            <v>"Sprint-Mexribonlik" lotereyasining to`langan chiptalari</v>
          </cell>
        </row>
        <row r="1562">
          <cell r="A1562">
            <v>9</v>
          </cell>
          <cell r="B1562">
            <v>214</v>
          </cell>
          <cell r="C1562">
            <v>8104</v>
          </cell>
          <cell r="D1562">
            <v>9953.11</v>
          </cell>
          <cell r="E1562">
            <v>25</v>
          </cell>
          <cell r="F1562">
            <v>95497.13</v>
          </cell>
          <cell r="H1562">
            <v>6</v>
          </cell>
          <cell r="I1562">
            <v>5550</v>
          </cell>
          <cell r="J1562">
            <v>0</v>
          </cell>
          <cell r="K1562">
            <v>4725</v>
          </cell>
          <cell r="L1562">
            <v>10275</v>
          </cell>
          <cell r="M1562">
            <v>0</v>
          </cell>
          <cell r="N1562">
            <v>0</v>
          </cell>
          <cell r="O1562" t="str">
            <v>"Sprint-Mexribonlik" lotereyasining to`langan chiptalari</v>
          </cell>
        </row>
        <row r="1563">
          <cell r="A1563">
            <v>9</v>
          </cell>
          <cell r="B1563">
            <v>214</v>
          </cell>
          <cell r="C1563">
            <v>8137</v>
          </cell>
          <cell r="D1563">
            <v>9953.11</v>
          </cell>
          <cell r="E1563">
            <v>25</v>
          </cell>
          <cell r="F1563">
            <v>95497.13</v>
          </cell>
          <cell r="H1563">
            <v>6</v>
          </cell>
          <cell r="I1563">
            <v>3425</v>
          </cell>
          <cell r="J1563">
            <v>0</v>
          </cell>
          <cell r="K1563">
            <v>0</v>
          </cell>
          <cell r="L1563">
            <v>3425</v>
          </cell>
          <cell r="M1563">
            <v>0</v>
          </cell>
          <cell r="N1563">
            <v>0</v>
          </cell>
          <cell r="O1563" t="str">
            <v>Оплаченные билеты - "Спринт-Мехрибонлик"</v>
          </cell>
        </row>
        <row r="1564">
          <cell r="A1564">
            <v>9</v>
          </cell>
          <cell r="B1564">
            <v>214</v>
          </cell>
          <cell r="C1564">
            <v>8298</v>
          </cell>
          <cell r="D1564">
            <v>9953.1299999999992</v>
          </cell>
          <cell r="E1564">
            <v>25</v>
          </cell>
          <cell r="F1564">
            <v>95497.15</v>
          </cell>
          <cell r="H1564">
            <v>6</v>
          </cell>
          <cell r="I1564">
            <v>0</v>
          </cell>
          <cell r="J1564">
            <v>0</v>
          </cell>
          <cell r="K1564">
            <v>900</v>
          </cell>
          <cell r="L1564">
            <v>900</v>
          </cell>
          <cell r="M1564">
            <v>0</v>
          </cell>
          <cell r="N1564">
            <v>0</v>
          </cell>
          <cell r="O1564" t="str">
            <v>"Umid" lotereyasining to`langan chiptalari</v>
          </cell>
        </row>
        <row r="1565">
          <cell r="A1565">
            <v>9</v>
          </cell>
          <cell r="B1565">
            <v>214</v>
          </cell>
          <cell r="C1565">
            <v>3563</v>
          </cell>
          <cell r="D1565">
            <v>9953.14</v>
          </cell>
          <cell r="E1565">
            <v>25</v>
          </cell>
          <cell r="F1565">
            <v>95497.16</v>
          </cell>
          <cell r="H1565">
            <v>6</v>
          </cell>
          <cell r="I1565">
            <v>17750</v>
          </cell>
          <cell r="J1565">
            <v>0</v>
          </cell>
          <cell r="K1565">
            <v>0</v>
          </cell>
          <cell r="L1565">
            <v>17750</v>
          </cell>
          <cell r="M1565">
            <v>0</v>
          </cell>
          <cell r="N1565">
            <v>0</v>
          </cell>
          <cell r="O1565" t="str">
            <v>"Xazina-3" lotereyasining to`langan chiptalari</v>
          </cell>
        </row>
        <row r="1566">
          <cell r="A1566">
            <v>9</v>
          </cell>
          <cell r="B1566">
            <v>214</v>
          </cell>
          <cell r="C1566">
            <v>5996</v>
          </cell>
          <cell r="D1566">
            <v>9953.14</v>
          </cell>
          <cell r="E1566">
            <v>25</v>
          </cell>
          <cell r="F1566">
            <v>95497.16</v>
          </cell>
          <cell r="H1566">
            <v>6</v>
          </cell>
          <cell r="I1566">
            <v>1900</v>
          </cell>
          <cell r="J1566">
            <v>0</v>
          </cell>
          <cell r="K1566">
            <v>500</v>
          </cell>
          <cell r="L1566">
            <v>2400</v>
          </cell>
          <cell r="M1566">
            <v>0</v>
          </cell>
          <cell r="N1566">
            <v>0</v>
          </cell>
          <cell r="O1566" t="str">
            <v>"Xazina-3" lotereyasining to`langan chiptalari</v>
          </cell>
        </row>
        <row r="1567">
          <cell r="A1567">
            <v>9</v>
          </cell>
          <cell r="B1567">
            <v>214</v>
          </cell>
          <cell r="C1567">
            <v>7845</v>
          </cell>
          <cell r="D1567">
            <v>9953.14</v>
          </cell>
          <cell r="E1567">
            <v>25</v>
          </cell>
          <cell r="F1567">
            <v>95497.16</v>
          </cell>
          <cell r="H1567">
            <v>6</v>
          </cell>
          <cell r="I1567">
            <v>2900</v>
          </cell>
          <cell r="J1567">
            <v>0</v>
          </cell>
          <cell r="K1567">
            <v>0</v>
          </cell>
          <cell r="L1567">
            <v>2900</v>
          </cell>
          <cell r="M1567">
            <v>0</v>
          </cell>
          <cell r="N1567">
            <v>0</v>
          </cell>
          <cell r="O1567" t="str">
            <v>"Xazina-3" lotereyasining to`langan chiptalari</v>
          </cell>
        </row>
        <row r="1568">
          <cell r="A1568">
            <v>9</v>
          </cell>
          <cell r="B1568">
            <v>214</v>
          </cell>
          <cell r="C1568">
            <v>7948</v>
          </cell>
          <cell r="D1568">
            <v>9953.14</v>
          </cell>
          <cell r="E1568">
            <v>25</v>
          </cell>
          <cell r="F1568">
            <v>95497.16</v>
          </cell>
          <cell r="H1568">
            <v>6</v>
          </cell>
          <cell r="I1568">
            <v>2000</v>
          </cell>
          <cell r="J1568">
            <v>0</v>
          </cell>
          <cell r="K1568">
            <v>0</v>
          </cell>
          <cell r="L1568">
            <v>2000</v>
          </cell>
          <cell r="M1568">
            <v>0</v>
          </cell>
          <cell r="N1568">
            <v>0</v>
          </cell>
          <cell r="O1568" t="str">
            <v>"Xazina-3" lotereyasining to`langan chiptalari</v>
          </cell>
        </row>
        <row r="1569">
          <cell r="A1569">
            <v>9</v>
          </cell>
          <cell r="B1569">
            <v>214</v>
          </cell>
          <cell r="C1569">
            <v>8002</v>
          </cell>
          <cell r="D1569">
            <v>9953.14</v>
          </cell>
          <cell r="E1569">
            <v>25</v>
          </cell>
          <cell r="F1569">
            <v>95497.16</v>
          </cell>
          <cell r="H1569">
            <v>6</v>
          </cell>
          <cell r="I1569">
            <v>3000</v>
          </cell>
          <cell r="J1569">
            <v>0</v>
          </cell>
          <cell r="K1569">
            <v>0</v>
          </cell>
          <cell r="L1569">
            <v>3000</v>
          </cell>
          <cell r="M1569">
            <v>0</v>
          </cell>
          <cell r="N1569">
            <v>0</v>
          </cell>
          <cell r="O1569" t="str">
            <v>"Xazina-3" lotereyasining to`langan chiptalari</v>
          </cell>
        </row>
        <row r="1570">
          <cell r="A1570">
            <v>9</v>
          </cell>
          <cell r="B1570">
            <v>214</v>
          </cell>
          <cell r="C1570">
            <v>8104</v>
          </cell>
          <cell r="D1570">
            <v>9953.14</v>
          </cell>
          <cell r="E1570">
            <v>25</v>
          </cell>
          <cell r="F1570">
            <v>95497.16</v>
          </cell>
          <cell r="H1570">
            <v>0</v>
          </cell>
          <cell r="I1570">
            <v>500</v>
          </cell>
          <cell r="J1570">
            <v>0</v>
          </cell>
          <cell r="K1570">
            <v>0</v>
          </cell>
          <cell r="L1570">
            <v>500</v>
          </cell>
          <cell r="M1570">
            <v>0</v>
          </cell>
          <cell r="N1570">
            <v>0</v>
          </cell>
          <cell r="O1570" t="str">
            <v>"Xazina-3" lotereyasining to`langan chiptalari</v>
          </cell>
        </row>
        <row r="1571">
          <cell r="A1571">
            <v>9</v>
          </cell>
          <cell r="B1571">
            <v>214</v>
          </cell>
          <cell r="C1571">
            <v>8137</v>
          </cell>
          <cell r="D1571">
            <v>9953.14</v>
          </cell>
          <cell r="E1571">
            <v>25</v>
          </cell>
          <cell r="F1571">
            <v>95497.16</v>
          </cell>
          <cell r="H1571">
            <v>6</v>
          </cell>
          <cell r="I1571">
            <v>700</v>
          </cell>
          <cell r="J1571">
            <v>0</v>
          </cell>
          <cell r="K1571">
            <v>0</v>
          </cell>
          <cell r="L1571">
            <v>700</v>
          </cell>
          <cell r="M1571">
            <v>0</v>
          </cell>
          <cell r="N1571">
            <v>0</v>
          </cell>
          <cell r="O1571" t="str">
            <v>Оплаченные билеты - "Хазина-3"</v>
          </cell>
        </row>
        <row r="1572">
          <cell r="A1572">
            <v>9</v>
          </cell>
          <cell r="B1572">
            <v>214</v>
          </cell>
          <cell r="C1572">
            <v>8298</v>
          </cell>
          <cell r="D1572">
            <v>9953.14</v>
          </cell>
          <cell r="E1572">
            <v>25</v>
          </cell>
          <cell r="F1572">
            <v>95497.16</v>
          </cell>
          <cell r="H1572">
            <v>6</v>
          </cell>
          <cell r="I1572">
            <v>100</v>
          </cell>
          <cell r="J1572">
            <v>0</v>
          </cell>
          <cell r="K1572">
            <v>300</v>
          </cell>
          <cell r="L1572">
            <v>400</v>
          </cell>
          <cell r="M1572">
            <v>0</v>
          </cell>
          <cell r="N1572">
            <v>0</v>
          </cell>
          <cell r="O1572" t="str">
            <v>"Xazina-3" lotereyasining to`langan chiptalari</v>
          </cell>
        </row>
        <row r="1573">
          <cell r="A1573">
            <v>9</v>
          </cell>
          <cell r="B1573">
            <v>214</v>
          </cell>
          <cell r="C1573">
            <v>8533</v>
          </cell>
          <cell r="D1573">
            <v>9953.14</v>
          </cell>
          <cell r="E1573">
            <v>25</v>
          </cell>
          <cell r="F1573">
            <v>95497.16</v>
          </cell>
          <cell r="H1573">
            <v>6</v>
          </cell>
          <cell r="I1573">
            <v>400</v>
          </cell>
          <cell r="J1573">
            <v>0</v>
          </cell>
          <cell r="K1573">
            <v>0</v>
          </cell>
          <cell r="L1573">
            <v>400</v>
          </cell>
          <cell r="M1573">
            <v>0</v>
          </cell>
          <cell r="N1573">
            <v>0</v>
          </cell>
          <cell r="O1573" t="str">
            <v>"Xazina-3" lotereyasining to`langan chiptalari</v>
          </cell>
        </row>
        <row r="1574">
          <cell r="A1574">
            <v>9</v>
          </cell>
          <cell r="B1574">
            <v>214</v>
          </cell>
          <cell r="C1574">
            <v>3563</v>
          </cell>
          <cell r="D1574">
            <v>9953.15</v>
          </cell>
          <cell r="E1574">
            <v>25</v>
          </cell>
          <cell r="F1574">
            <v>95497.17</v>
          </cell>
          <cell r="H1574">
            <v>6</v>
          </cell>
          <cell r="I1574">
            <v>127200</v>
          </cell>
          <cell r="J1574">
            <v>0</v>
          </cell>
          <cell r="K1574">
            <v>200</v>
          </cell>
          <cell r="L1574">
            <v>127400</v>
          </cell>
          <cell r="M1574">
            <v>0</v>
          </cell>
          <cell r="N1574">
            <v>0</v>
          </cell>
          <cell r="O1574" t="str">
            <v>"Inson manfaatlari uchun-2" lotereyasining to`langan chiptal</v>
          </cell>
        </row>
        <row r="1575">
          <cell r="A1575">
            <v>9</v>
          </cell>
          <cell r="B1575">
            <v>214</v>
          </cell>
          <cell r="C1575">
            <v>5996</v>
          </cell>
          <cell r="D1575">
            <v>9953.15</v>
          </cell>
          <cell r="E1575">
            <v>25</v>
          </cell>
          <cell r="F1575">
            <v>95497.17</v>
          </cell>
          <cell r="H1575">
            <v>6</v>
          </cell>
          <cell r="I1575">
            <v>2400</v>
          </cell>
          <cell r="J1575">
            <v>0</v>
          </cell>
          <cell r="K1575">
            <v>500</v>
          </cell>
          <cell r="L1575">
            <v>2900</v>
          </cell>
          <cell r="M1575">
            <v>0</v>
          </cell>
          <cell r="N1575">
            <v>0</v>
          </cell>
          <cell r="O1575" t="str">
            <v>"Inson manfaatlari uchun-2" lotereyasining to`langan chiptal</v>
          </cell>
        </row>
        <row r="1576">
          <cell r="A1576">
            <v>9</v>
          </cell>
          <cell r="B1576">
            <v>214</v>
          </cell>
          <cell r="C1576">
            <v>7783</v>
          </cell>
          <cell r="D1576">
            <v>9953.15</v>
          </cell>
          <cell r="E1576">
            <v>25</v>
          </cell>
          <cell r="F1576">
            <v>95497.17</v>
          </cell>
          <cell r="H1576">
            <v>6</v>
          </cell>
          <cell r="I1576">
            <v>700</v>
          </cell>
          <cell r="J1576">
            <v>0</v>
          </cell>
          <cell r="K1576">
            <v>1000</v>
          </cell>
          <cell r="L1576">
            <v>0</v>
          </cell>
          <cell r="M1576">
            <v>1700</v>
          </cell>
          <cell r="N1576">
            <v>0</v>
          </cell>
          <cell r="O1576" t="str">
            <v>"Inson manfaatlari uchun-2" lotereyasining to`langan chiptal</v>
          </cell>
        </row>
        <row r="1577">
          <cell r="A1577">
            <v>9</v>
          </cell>
          <cell r="B1577">
            <v>214</v>
          </cell>
          <cell r="C1577">
            <v>7845</v>
          </cell>
          <cell r="D1577">
            <v>9953.15</v>
          </cell>
          <cell r="E1577">
            <v>25</v>
          </cell>
          <cell r="F1577">
            <v>95497.17</v>
          </cell>
          <cell r="H1577">
            <v>6</v>
          </cell>
          <cell r="I1577">
            <v>12600</v>
          </cell>
          <cell r="J1577">
            <v>0</v>
          </cell>
          <cell r="K1577">
            <v>600</v>
          </cell>
          <cell r="L1577">
            <v>13200</v>
          </cell>
          <cell r="M1577">
            <v>0</v>
          </cell>
          <cell r="N1577">
            <v>0</v>
          </cell>
          <cell r="O1577" t="str">
            <v>"Inson manfaatlari uchun-2" lotereyasining to`langan chiptal</v>
          </cell>
        </row>
        <row r="1578">
          <cell r="A1578">
            <v>9</v>
          </cell>
          <cell r="B1578">
            <v>214</v>
          </cell>
          <cell r="C1578">
            <v>7948</v>
          </cell>
          <cell r="D1578">
            <v>9953.15</v>
          </cell>
          <cell r="E1578">
            <v>25</v>
          </cell>
          <cell r="F1578">
            <v>95497.17</v>
          </cell>
          <cell r="H1578">
            <v>6</v>
          </cell>
          <cell r="I1578">
            <v>32800</v>
          </cell>
          <cell r="J1578">
            <v>0</v>
          </cell>
          <cell r="K1578">
            <v>2200</v>
          </cell>
          <cell r="L1578">
            <v>35000</v>
          </cell>
          <cell r="M1578">
            <v>0</v>
          </cell>
          <cell r="N1578">
            <v>0</v>
          </cell>
          <cell r="O1578" t="str">
            <v>"Inson manfaatlari uchun-2" lotereyasining to`langan chiptal</v>
          </cell>
        </row>
        <row r="1579">
          <cell r="A1579">
            <v>9</v>
          </cell>
          <cell r="B1579">
            <v>214</v>
          </cell>
          <cell r="C1579">
            <v>8002</v>
          </cell>
          <cell r="D1579">
            <v>9953.15</v>
          </cell>
          <cell r="E1579">
            <v>25</v>
          </cell>
          <cell r="F1579">
            <v>95497.17</v>
          </cell>
          <cell r="H1579">
            <v>6</v>
          </cell>
          <cell r="I1579">
            <v>8700</v>
          </cell>
          <cell r="J1579">
            <v>0</v>
          </cell>
          <cell r="K1579">
            <v>200</v>
          </cell>
          <cell r="L1579">
            <v>8900</v>
          </cell>
          <cell r="M1579">
            <v>0</v>
          </cell>
          <cell r="N1579">
            <v>0</v>
          </cell>
          <cell r="O1579" t="str">
            <v>"Inson manfaatlari uchun-2" lotereyasining to`langan chiptal</v>
          </cell>
        </row>
        <row r="1580">
          <cell r="A1580">
            <v>9</v>
          </cell>
          <cell r="B1580">
            <v>214</v>
          </cell>
          <cell r="C1580">
            <v>8104</v>
          </cell>
          <cell r="D1580">
            <v>9953.15</v>
          </cell>
          <cell r="E1580">
            <v>25</v>
          </cell>
          <cell r="F1580">
            <v>95497.17</v>
          </cell>
          <cell r="H1580">
            <v>6</v>
          </cell>
          <cell r="I1580">
            <v>29100</v>
          </cell>
          <cell r="J1580">
            <v>0</v>
          </cell>
          <cell r="K1580">
            <v>300</v>
          </cell>
          <cell r="L1580">
            <v>29400</v>
          </cell>
          <cell r="M1580">
            <v>0</v>
          </cell>
          <cell r="N1580">
            <v>0</v>
          </cell>
          <cell r="O1580" t="str">
            <v>"Inson manfaatlari uchun-2" lotereyasining to`langan chiptal</v>
          </cell>
        </row>
        <row r="1581">
          <cell r="A1581">
            <v>9</v>
          </cell>
          <cell r="B1581">
            <v>214</v>
          </cell>
          <cell r="C1581">
            <v>8137</v>
          </cell>
          <cell r="D1581">
            <v>9953.15</v>
          </cell>
          <cell r="E1581">
            <v>25</v>
          </cell>
          <cell r="F1581">
            <v>95497.17</v>
          </cell>
          <cell r="H1581">
            <v>6</v>
          </cell>
          <cell r="I1581">
            <v>6000</v>
          </cell>
          <cell r="J1581">
            <v>0</v>
          </cell>
          <cell r="K1581">
            <v>100</v>
          </cell>
          <cell r="L1581">
            <v>6100</v>
          </cell>
          <cell r="M1581">
            <v>0</v>
          </cell>
          <cell r="N1581">
            <v>0</v>
          </cell>
          <cell r="O1581" t="str">
            <v>Оплаченные билеты - "Инсон манфаатлари учун-2"</v>
          </cell>
        </row>
        <row r="1582">
          <cell r="A1582">
            <v>9</v>
          </cell>
          <cell r="B1582">
            <v>214</v>
          </cell>
          <cell r="C1582">
            <v>8298</v>
          </cell>
          <cell r="D1582">
            <v>9953.15</v>
          </cell>
          <cell r="E1582">
            <v>25</v>
          </cell>
          <cell r="F1582">
            <v>95497.17</v>
          </cell>
          <cell r="H1582">
            <v>6</v>
          </cell>
          <cell r="I1582">
            <v>2700</v>
          </cell>
          <cell r="J1582">
            <v>0</v>
          </cell>
          <cell r="K1582">
            <v>100</v>
          </cell>
          <cell r="L1582">
            <v>2800</v>
          </cell>
          <cell r="M1582">
            <v>0</v>
          </cell>
          <cell r="N1582">
            <v>0</v>
          </cell>
          <cell r="O1582" t="str">
            <v>"Inson manfaatlari uchun-2" lotereyasining to`langan chiptal</v>
          </cell>
        </row>
        <row r="1583">
          <cell r="A1583">
            <v>9</v>
          </cell>
          <cell r="B1583">
            <v>214</v>
          </cell>
          <cell r="C1583">
            <v>8533</v>
          </cell>
          <cell r="D1583">
            <v>9953.15</v>
          </cell>
          <cell r="E1583">
            <v>25</v>
          </cell>
          <cell r="F1583">
            <v>95497.17</v>
          </cell>
          <cell r="H1583">
            <v>6</v>
          </cell>
          <cell r="I1583">
            <v>1500</v>
          </cell>
          <cell r="J1583">
            <v>0</v>
          </cell>
          <cell r="K1583">
            <v>0</v>
          </cell>
          <cell r="L1583">
            <v>1500</v>
          </cell>
          <cell r="M1583">
            <v>0</v>
          </cell>
          <cell r="N1583">
            <v>0</v>
          </cell>
          <cell r="O1583" t="str">
            <v>"Inson manfaatlari uchun-2" lotereyasining to`langan chiptal</v>
          </cell>
        </row>
        <row r="1584">
          <cell r="A1584">
            <v>9</v>
          </cell>
          <cell r="B1584">
            <v>214</v>
          </cell>
          <cell r="C1584">
            <v>8659</v>
          </cell>
          <cell r="D1584">
            <v>9953.15</v>
          </cell>
          <cell r="E1584">
            <v>25</v>
          </cell>
          <cell r="F1584">
            <v>95497.17</v>
          </cell>
          <cell r="H1584">
            <v>6</v>
          </cell>
          <cell r="I1584">
            <v>100</v>
          </cell>
          <cell r="J1584">
            <v>0</v>
          </cell>
          <cell r="K1584">
            <v>900</v>
          </cell>
          <cell r="L1584">
            <v>1000</v>
          </cell>
          <cell r="M1584">
            <v>0</v>
          </cell>
          <cell r="N1584">
            <v>0</v>
          </cell>
          <cell r="O1584" t="str">
            <v>"Inson manfaatlari uchun-2" lotereyasining to`langan chiptal</v>
          </cell>
        </row>
        <row r="1585">
          <cell r="A1585">
            <v>9</v>
          </cell>
          <cell r="B1585">
            <v>214</v>
          </cell>
          <cell r="C1585">
            <v>3563</v>
          </cell>
          <cell r="D1585">
            <v>9953.17</v>
          </cell>
          <cell r="E1585">
            <v>25</v>
          </cell>
          <cell r="F1585">
            <v>95497.279999999999</v>
          </cell>
          <cell r="H1585">
            <v>6</v>
          </cell>
          <cell r="I1585">
            <v>40700</v>
          </cell>
          <cell r="J1585">
            <v>0</v>
          </cell>
          <cell r="K1585">
            <v>100</v>
          </cell>
          <cell r="L1585">
            <v>40800</v>
          </cell>
          <cell r="M1585">
            <v>0</v>
          </cell>
          <cell r="N1585">
            <v>0</v>
          </cell>
          <cell r="O1585" t="str">
            <v>"Oila quvonchi" lotereyasining to`langan chiptalari</v>
          </cell>
        </row>
        <row r="1586">
          <cell r="A1586">
            <v>9</v>
          </cell>
          <cell r="B1586">
            <v>214</v>
          </cell>
          <cell r="C1586">
            <v>5996</v>
          </cell>
          <cell r="D1586">
            <v>9953.17</v>
          </cell>
          <cell r="E1586">
            <v>25</v>
          </cell>
          <cell r="F1586">
            <v>95497.279999999999</v>
          </cell>
          <cell r="H1586">
            <v>6</v>
          </cell>
          <cell r="I1586">
            <v>300</v>
          </cell>
          <cell r="J1586">
            <v>0</v>
          </cell>
          <cell r="K1586">
            <v>0</v>
          </cell>
          <cell r="L1586">
            <v>300</v>
          </cell>
          <cell r="M1586">
            <v>0</v>
          </cell>
          <cell r="N1586">
            <v>0</v>
          </cell>
          <cell r="O1586" t="str">
            <v>"Oila quvonchi" lotereyasining to`langan chiptalari</v>
          </cell>
        </row>
        <row r="1587">
          <cell r="A1587">
            <v>9</v>
          </cell>
          <cell r="B1587">
            <v>214</v>
          </cell>
          <cell r="C1587">
            <v>7783</v>
          </cell>
          <cell r="D1587">
            <v>9953.17</v>
          </cell>
          <cell r="E1587">
            <v>25</v>
          </cell>
          <cell r="F1587">
            <v>95497.279999999999</v>
          </cell>
          <cell r="H1587">
            <v>6</v>
          </cell>
          <cell r="I1587">
            <v>300</v>
          </cell>
          <cell r="J1587">
            <v>0</v>
          </cell>
          <cell r="K1587">
            <v>0</v>
          </cell>
          <cell r="L1587">
            <v>300</v>
          </cell>
          <cell r="M1587">
            <v>0</v>
          </cell>
          <cell r="N1587">
            <v>0</v>
          </cell>
          <cell r="O1587" t="str">
            <v>"Oila quvonchi" lotereyasining to`langan chiptalari</v>
          </cell>
        </row>
        <row r="1588">
          <cell r="A1588">
            <v>9</v>
          </cell>
          <cell r="B1588">
            <v>214</v>
          </cell>
          <cell r="C1588">
            <v>7845</v>
          </cell>
          <cell r="D1588">
            <v>9953.17</v>
          </cell>
          <cell r="E1588">
            <v>25</v>
          </cell>
          <cell r="F1588">
            <v>95497.279999999999</v>
          </cell>
          <cell r="H1588">
            <v>6</v>
          </cell>
          <cell r="I1588">
            <v>2500</v>
          </cell>
          <cell r="J1588">
            <v>0</v>
          </cell>
          <cell r="K1588">
            <v>0</v>
          </cell>
          <cell r="L1588">
            <v>2500</v>
          </cell>
          <cell r="M1588">
            <v>0</v>
          </cell>
          <cell r="N1588">
            <v>0</v>
          </cell>
          <cell r="O1588" t="str">
            <v>"Oila quvonchi" lotereyasining to`langan chiptalari</v>
          </cell>
        </row>
        <row r="1589">
          <cell r="A1589">
            <v>9</v>
          </cell>
          <cell r="B1589">
            <v>214</v>
          </cell>
          <cell r="C1589">
            <v>7948</v>
          </cell>
          <cell r="D1589">
            <v>9953.17</v>
          </cell>
          <cell r="E1589">
            <v>25</v>
          </cell>
          <cell r="F1589">
            <v>95497.279999999999</v>
          </cell>
          <cell r="H1589">
            <v>6</v>
          </cell>
          <cell r="I1589">
            <v>200</v>
          </cell>
          <cell r="J1589">
            <v>0</v>
          </cell>
          <cell r="K1589">
            <v>0</v>
          </cell>
          <cell r="L1589">
            <v>200</v>
          </cell>
          <cell r="M1589">
            <v>0</v>
          </cell>
          <cell r="N1589">
            <v>0</v>
          </cell>
          <cell r="O1589" t="str">
            <v>"Oila quvonchi" lotereyasining to`langan chiptalari</v>
          </cell>
        </row>
        <row r="1590">
          <cell r="A1590">
            <v>9</v>
          </cell>
          <cell r="B1590">
            <v>214</v>
          </cell>
          <cell r="C1590">
            <v>8002</v>
          </cell>
          <cell r="D1590">
            <v>9953.17</v>
          </cell>
          <cell r="E1590">
            <v>25</v>
          </cell>
          <cell r="F1590">
            <v>95497.279999999999</v>
          </cell>
          <cell r="H1590">
            <v>6</v>
          </cell>
          <cell r="I1590">
            <v>900</v>
          </cell>
          <cell r="J1590">
            <v>0</v>
          </cell>
          <cell r="K1590">
            <v>600</v>
          </cell>
          <cell r="L1590">
            <v>1500</v>
          </cell>
          <cell r="M1590">
            <v>0</v>
          </cell>
          <cell r="N1590">
            <v>0</v>
          </cell>
          <cell r="O1590" t="str">
            <v>"Oila quvonchi" lotereyasining to`langan chiptalari</v>
          </cell>
        </row>
        <row r="1591">
          <cell r="A1591">
            <v>9</v>
          </cell>
          <cell r="B1591">
            <v>214</v>
          </cell>
          <cell r="C1591">
            <v>8104</v>
          </cell>
          <cell r="D1591">
            <v>9953.17</v>
          </cell>
          <cell r="E1591">
            <v>25</v>
          </cell>
          <cell r="F1591">
            <v>95497.279999999999</v>
          </cell>
          <cell r="H1591">
            <v>6</v>
          </cell>
          <cell r="I1591">
            <v>600</v>
          </cell>
          <cell r="J1591">
            <v>0</v>
          </cell>
          <cell r="K1591">
            <v>0</v>
          </cell>
          <cell r="L1591">
            <v>600</v>
          </cell>
          <cell r="M1591">
            <v>0</v>
          </cell>
          <cell r="N1591">
            <v>0</v>
          </cell>
          <cell r="O1591" t="str">
            <v>"Oila quvonchi" lotereyasining to`langan chiptalari</v>
          </cell>
        </row>
        <row r="1592">
          <cell r="A1592">
            <v>9</v>
          </cell>
          <cell r="B1592">
            <v>214</v>
          </cell>
          <cell r="C1592">
            <v>8137</v>
          </cell>
          <cell r="D1592">
            <v>9953.17</v>
          </cell>
          <cell r="E1592">
            <v>25</v>
          </cell>
          <cell r="F1592">
            <v>95497.279999999999</v>
          </cell>
          <cell r="H1592">
            <v>6</v>
          </cell>
          <cell r="I1592">
            <v>12200</v>
          </cell>
          <cell r="J1592">
            <v>0</v>
          </cell>
          <cell r="K1592">
            <v>200</v>
          </cell>
          <cell r="L1592">
            <v>12400</v>
          </cell>
          <cell r="M1592">
            <v>0</v>
          </cell>
          <cell r="N1592">
            <v>0</v>
          </cell>
          <cell r="O1592" t="str">
            <v>Оплаченные билеты - "Оила кувончи"</v>
          </cell>
        </row>
        <row r="1593">
          <cell r="A1593">
            <v>9</v>
          </cell>
          <cell r="B1593">
            <v>214</v>
          </cell>
          <cell r="C1593">
            <v>8298</v>
          </cell>
          <cell r="D1593">
            <v>9953.17</v>
          </cell>
          <cell r="E1593">
            <v>25</v>
          </cell>
          <cell r="F1593">
            <v>95497.279999999999</v>
          </cell>
          <cell r="H1593">
            <v>6</v>
          </cell>
          <cell r="I1593">
            <v>700</v>
          </cell>
          <cell r="J1593">
            <v>0</v>
          </cell>
          <cell r="K1593">
            <v>0</v>
          </cell>
          <cell r="L1593">
            <v>700</v>
          </cell>
          <cell r="M1593">
            <v>0</v>
          </cell>
          <cell r="N1593">
            <v>0</v>
          </cell>
          <cell r="O1593" t="str">
            <v>"Oila quvonchi" lotereyasining to`langan chiptalari</v>
          </cell>
        </row>
        <row r="1594">
          <cell r="A1594">
            <v>9</v>
          </cell>
          <cell r="B1594">
            <v>214</v>
          </cell>
          <cell r="C1594">
            <v>3563</v>
          </cell>
          <cell r="D1594">
            <v>9953.19</v>
          </cell>
          <cell r="E1594">
            <v>25</v>
          </cell>
          <cell r="F1594">
            <v>95497.3</v>
          </cell>
          <cell r="H1594">
            <v>6</v>
          </cell>
          <cell r="I1594">
            <v>73750</v>
          </cell>
          <cell r="J1594">
            <v>0</v>
          </cell>
          <cell r="K1594">
            <v>1750</v>
          </cell>
          <cell r="L1594">
            <v>75500</v>
          </cell>
          <cell r="M1594">
            <v>0</v>
          </cell>
          <cell r="N1594">
            <v>0</v>
          </cell>
          <cell r="O1594" t="str">
            <v>"Maxalla" lotereyasining to`langan chiptalari</v>
          </cell>
        </row>
        <row r="1595">
          <cell r="A1595">
            <v>9</v>
          </cell>
          <cell r="B1595">
            <v>214</v>
          </cell>
          <cell r="C1595">
            <v>5996</v>
          </cell>
          <cell r="D1595">
            <v>9953.19</v>
          </cell>
          <cell r="E1595">
            <v>25</v>
          </cell>
          <cell r="F1595">
            <v>95497.3</v>
          </cell>
          <cell r="H1595">
            <v>6</v>
          </cell>
          <cell r="I1595">
            <v>5000</v>
          </cell>
          <cell r="J1595">
            <v>0</v>
          </cell>
          <cell r="K1595">
            <v>900</v>
          </cell>
          <cell r="L1595">
            <v>5900</v>
          </cell>
          <cell r="M1595">
            <v>0</v>
          </cell>
          <cell r="N1595">
            <v>0</v>
          </cell>
          <cell r="O1595" t="str">
            <v>"Maxalla" lotereyasining to`langan chiptalari</v>
          </cell>
        </row>
        <row r="1596">
          <cell r="A1596">
            <v>9</v>
          </cell>
          <cell r="B1596">
            <v>214</v>
          </cell>
          <cell r="C1596">
            <v>7783</v>
          </cell>
          <cell r="D1596">
            <v>9953.19</v>
          </cell>
          <cell r="E1596">
            <v>25</v>
          </cell>
          <cell r="F1596">
            <v>95497.3</v>
          </cell>
          <cell r="H1596">
            <v>6</v>
          </cell>
          <cell r="I1596">
            <v>7450</v>
          </cell>
          <cell r="J1596">
            <v>0</v>
          </cell>
          <cell r="K1596">
            <v>1000</v>
          </cell>
          <cell r="L1596">
            <v>8450</v>
          </cell>
          <cell r="M1596">
            <v>0</v>
          </cell>
          <cell r="N1596">
            <v>0</v>
          </cell>
          <cell r="O1596" t="str">
            <v>"Maxalla" lotereyasining to`langan chiptalari</v>
          </cell>
        </row>
        <row r="1597">
          <cell r="A1597">
            <v>9</v>
          </cell>
          <cell r="B1597">
            <v>214</v>
          </cell>
          <cell r="C1597">
            <v>7845</v>
          </cell>
          <cell r="D1597">
            <v>9953.19</v>
          </cell>
          <cell r="E1597">
            <v>25</v>
          </cell>
          <cell r="F1597">
            <v>95497.3</v>
          </cell>
          <cell r="H1597">
            <v>6</v>
          </cell>
          <cell r="I1597">
            <v>61500</v>
          </cell>
          <cell r="J1597">
            <v>0</v>
          </cell>
          <cell r="K1597">
            <v>3250</v>
          </cell>
          <cell r="L1597">
            <v>64750</v>
          </cell>
          <cell r="M1597">
            <v>0</v>
          </cell>
          <cell r="N1597">
            <v>0</v>
          </cell>
          <cell r="O1597" t="str">
            <v>"Maxalla" lotereyasining to`langan chiptalari</v>
          </cell>
        </row>
        <row r="1598">
          <cell r="A1598">
            <v>9</v>
          </cell>
          <cell r="B1598">
            <v>214</v>
          </cell>
          <cell r="C1598">
            <v>7948</v>
          </cell>
          <cell r="D1598">
            <v>9953.19</v>
          </cell>
          <cell r="E1598">
            <v>25</v>
          </cell>
          <cell r="F1598">
            <v>95497.3</v>
          </cell>
          <cell r="H1598">
            <v>6</v>
          </cell>
          <cell r="I1598">
            <v>80700</v>
          </cell>
          <cell r="J1598">
            <v>0</v>
          </cell>
          <cell r="K1598">
            <v>1400</v>
          </cell>
          <cell r="L1598">
            <v>82100</v>
          </cell>
          <cell r="M1598">
            <v>0</v>
          </cell>
          <cell r="N1598">
            <v>0</v>
          </cell>
          <cell r="O1598" t="str">
            <v>"Maxalla" lotereyasining to`langan chiptalari</v>
          </cell>
        </row>
        <row r="1599">
          <cell r="A1599">
            <v>9</v>
          </cell>
          <cell r="B1599">
            <v>214</v>
          </cell>
          <cell r="C1599">
            <v>8002</v>
          </cell>
          <cell r="D1599">
            <v>9953.19</v>
          </cell>
          <cell r="E1599">
            <v>25</v>
          </cell>
          <cell r="F1599">
            <v>95497.3</v>
          </cell>
          <cell r="H1599">
            <v>6</v>
          </cell>
          <cell r="I1599">
            <v>59300</v>
          </cell>
          <cell r="J1599">
            <v>0</v>
          </cell>
          <cell r="K1599">
            <v>2650</v>
          </cell>
          <cell r="L1599">
            <v>61950</v>
          </cell>
          <cell r="M1599">
            <v>0</v>
          </cell>
          <cell r="N1599">
            <v>0</v>
          </cell>
          <cell r="O1599" t="str">
            <v>"Maxalla" lotereyasining to`langan chiptalari</v>
          </cell>
        </row>
        <row r="1600">
          <cell r="A1600">
            <v>9</v>
          </cell>
          <cell r="B1600">
            <v>214</v>
          </cell>
          <cell r="C1600">
            <v>8104</v>
          </cell>
          <cell r="D1600">
            <v>9953.19</v>
          </cell>
          <cell r="E1600">
            <v>25</v>
          </cell>
          <cell r="F1600">
            <v>95497.3</v>
          </cell>
          <cell r="H1600">
            <v>6</v>
          </cell>
          <cell r="I1600">
            <v>48250</v>
          </cell>
          <cell r="J1600">
            <v>0</v>
          </cell>
          <cell r="K1600">
            <v>1700</v>
          </cell>
          <cell r="L1600">
            <v>49950</v>
          </cell>
          <cell r="M1600">
            <v>0</v>
          </cell>
          <cell r="N1600">
            <v>0</v>
          </cell>
          <cell r="O1600" t="str">
            <v>"Maxalla" lotereyasining to`langan chiptalari</v>
          </cell>
        </row>
        <row r="1601">
          <cell r="A1601">
            <v>9</v>
          </cell>
          <cell r="B1601">
            <v>214</v>
          </cell>
          <cell r="C1601">
            <v>8137</v>
          </cell>
          <cell r="D1601">
            <v>9953.19</v>
          </cell>
          <cell r="E1601">
            <v>25</v>
          </cell>
          <cell r="F1601">
            <v>95497.3</v>
          </cell>
          <cell r="H1601">
            <v>6</v>
          </cell>
          <cell r="I1601">
            <v>8600</v>
          </cell>
          <cell r="J1601">
            <v>0</v>
          </cell>
          <cell r="K1601">
            <v>100</v>
          </cell>
          <cell r="L1601">
            <v>8700</v>
          </cell>
          <cell r="M1601">
            <v>0</v>
          </cell>
          <cell r="N1601">
            <v>0</v>
          </cell>
          <cell r="O1601" t="str">
            <v>Оплаченные билеты - "Махалла"</v>
          </cell>
        </row>
        <row r="1602">
          <cell r="A1602">
            <v>9</v>
          </cell>
          <cell r="B1602">
            <v>214</v>
          </cell>
          <cell r="C1602">
            <v>8298</v>
          </cell>
          <cell r="D1602">
            <v>9953.19</v>
          </cell>
          <cell r="E1602">
            <v>25</v>
          </cell>
          <cell r="F1602">
            <v>95497.3</v>
          </cell>
          <cell r="H1602">
            <v>6</v>
          </cell>
          <cell r="I1602">
            <v>43550</v>
          </cell>
          <cell r="J1602">
            <v>0</v>
          </cell>
          <cell r="K1602">
            <v>600</v>
          </cell>
          <cell r="L1602">
            <v>44150</v>
          </cell>
          <cell r="M1602">
            <v>0</v>
          </cell>
          <cell r="N1602">
            <v>0</v>
          </cell>
          <cell r="O1602" t="str">
            <v>"Maxalla" lotereyasining to`langan chiptalari</v>
          </cell>
        </row>
        <row r="1603">
          <cell r="A1603">
            <v>9</v>
          </cell>
          <cell r="B1603">
            <v>214</v>
          </cell>
          <cell r="C1603">
            <v>8533</v>
          </cell>
          <cell r="D1603">
            <v>9953.19</v>
          </cell>
          <cell r="E1603">
            <v>25</v>
          </cell>
          <cell r="F1603">
            <v>95497.3</v>
          </cell>
          <cell r="H1603">
            <v>6</v>
          </cell>
          <cell r="I1603">
            <v>15500</v>
          </cell>
          <cell r="J1603">
            <v>0</v>
          </cell>
          <cell r="K1603">
            <v>0</v>
          </cell>
          <cell r="L1603">
            <v>15500</v>
          </cell>
          <cell r="M1603">
            <v>0</v>
          </cell>
          <cell r="N1603">
            <v>0</v>
          </cell>
          <cell r="O1603" t="str">
            <v>"Maxalla" lotereyasining to`langan chiptalari</v>
          </cell>
        </row>
        <row r="1604">
          <cell r="A1604">
            <v>9</v>
          </cell>
          <cell r="B1604">
            <v>214</v>
          </cell>
          <cell r="C1604">
            <v>8659</v>
          </cell>
          <cell r="D1604">
            <v>9953.19</v>
          </cell>
          <cell r="E1604">
            <v>25</v>
          </cell>
          <cell r="F1604">
            <v>95497.3</v>
          </cell>
          <cell r="H1604">
            <v>6</v>
          </cell>
          <cell r="I1604">
            <v>400</v>
          </cell>
          <cell r="J1604">
            <v>0</v>
          </cell>
          <cell r="K1604">
            <v>0</v>
          </cell>
          <cell r="L1604">
            <v>400</v>
          </cell>
          <cell r="M1604">
            <v>0</v>
          </cell>
          <cell r="N1604">
            <v>0</v>
          </cell>
          <cell r="O1604" t="str">
            <v>"Maxalla" lotereyasining to`langan chiptalari</v>
          </cell>
        </row>
        <row r="1605">
          <cell r="A1605">
            <v>9</v>
          </cell>
          <cell r="B1605">
            <v>214</v>
          </cell>
          <cell r="C1605">
            <v>3563</v>
          </cell>
          <cell r="D1605">
            <v>9953.2000000000007</v>
          </cell>
          <cell r="E1605">
            <v>25</v>
          </cell>
          <cell r="F1605">
            <v>95497.31</v>
          </cell>
          <cell r="H1605">
            <v>6</v>
          </cell>
          <cell r="I1605">
            <v>89560</v>
          </cell>
          <cell r="J1605">
            <v>0</v>
          </cell>
          <cell r="K1605">
            <v>4040</v>
          </cell>
          <cell r="L1605">
            <v>93600</v>
          </cell>
          <cell r="M1605">
            <v>0</v>
          </cell>
          <cell r="N1605">
            <v>0</v>
          </cell>
          <cell r="O1605" t="str">
            <v>"Toshkent" lotereyasining to`langan chiptalari</v>
          </cell>
        </row>
        <row r="1606">
          <cell r="A1606">
            <v>9</v>
          </cell>
          <cell r="B1606">
            <v>214</v>
          </cell>
          <cell r="C1606">
            <v>5996</v>
          </cell>
          <cell r="D1606">
            <v>9953.2000000000007</v>
          </cell>
          <cell r="E1606">
            <v>25</v>
          </cell>
          <cell r="F1606">
            <v>95497.31</v>
          </cell>
          <cell r="H1606">
            <v>6</v>
          </cell>
          <cell r="I1606">
            <v>0</v>
          </cell>
          <cell r="J1606">
            <v>0</v>
          </cell>
          <cell r="K1606">
            <v>95560</v>
          </cell>
          <cell r="L1606">
            <v>94140</v>
          </cell>
          <cell r="M1606">
            <v>1420</v>
          </cell>
          <cell r="N1606">
            <v>0</v>
          </cell>
          <cell r="O1606" t="str">
            <v>"Toshkent" lotereyasining to`langan chiptalari</v>
          </cell>
        </row>
        <row r="1607">
          <cell r="A1607">
            <v>9</v>
          </cell>
          <cell r="B1607">
            <v>214</v>
          </cell>
          <cell r="C1607">
            <v>7783</v>
          </cell>
          <cell r="D1607">
            <v>9953.2000000000007</v>
          </cell>
          <cell r="E1607">
            <v>25</v>
          </cell>
          <cell r="F1607">
            <v>95497.31</v>
          </cell>
          <cell r="H1607">
            <v>6</v>
          </cell>
          <cell r="I1607">
            <v>9640</v>
          </cell>
          <cell r="J1607">
            <v>0</v>
          </cell>
          <cell r="K1607">
            <v>182340</v>
          </cell>
          <cell r="L1607">
            <v>173140</v>
          </cell>
          <cell r="M1607">
            <v>18840</v>
          </cell>
          <cell r="N1607">
            <v>0</v>
          </cell>
          <cell r="O1607" t="str">
            <v>"Toshkent" lotereyasining to`langan chiptalari</v>
          </cell>
        </row>
        <row r="1608">
          <cell r="A1608">
            <v>9</v>
          </cell>
          <cell r="B1608">
            <v>214</v>
          </cell>
          <cell r="C1608">
            <v>7845</v>
          </cell>
          <cell r="D1608">
            <v>9953.2000000000007</v>
          </cell>
          <cell r="E1608">
            <v>25</v>
          </cell>
          <cell r="F1608">
            <v>95497.31</v>
          </cell>
          <cell r="H1608">
            <v>6</v>
          </cell>
          <cell r="I1608">
            <v>13880</v>
          </cell>
          <cell r="J1608">
            <v>0</v>
          </cell>
          <cell r="K1608">
            <v>12140</v>
          </cell>
          <cell r="L1608">
            <v>23520</v>
          </cell>
          <cell r="M1608">
            <v>2500</v>
          </cell>
          <cell r="N1608">
            <v>0</v>
          </cell>
          <cell r="O1608" t="str">
            <v>"Toshkent" lotereyasining to`langan chiptalari</v>
          </cell>
        </row>
        <row r="1609">
          <cell r="A1609">
            <v>9</v>
          </cell>
          <cell r="B1609">
            <v>214</v>
          </cell>
          <cell r="C1609">
            <v>7948</v>
          </cell>
          <cell r="D1609">
            <v>9953.2000000000007</v>
          </cell>
          <cell r="E1609">
            <v>25</v>
          </cell>
          <cell r="F1609">
            <v>95497.31</v>
          </cell>
          <cell r="H1609">
            <v>6</v>
          </cell>
          <cell r="I1609">
            <v>35300</v>
          </cell>
          <cell r="J1609">
            <v>0</v>
          </cell>
          <cell r="K1609">
            <v>244520</v>
          </cell>
          <cell r="L1609">
            <v>275660</v>
          </cell>
          <cell r="M1609">
            <v>4160</v>
          </cell>
          <cell r="N1609">
            <v>0</v>
          </cell>
          <cell r="O1609" t="str">
            <v>"Toshkent" lotereyasining to`langan chiptalari</v>
          </cell>
        </row>
        <row r="1610">
          <cell r="A1610">
            <v>9</v>
          </cell>
          <cell r="B1610">
            <v>214</v>
          </cell>
          <cell r="C1610">
            <v>8002</v>
          </cell>
          <cell r="D1610">
            <v>9953.2000000000007</v>
          </cell>
          <cell r="E1610">
            <v>25</v>
          </cell>
          <cell r="F1610">
            <v>95497.31</v>
          </cell>
          <cell r="H1610">
            <v>6</v>
          </cell>
          <cell r="I1610">
            <v>10140</v>
          </cell>
          <cell r="J1610">
            <v>0</v>
          </cell>
          <cell r="K1610">
            <v>120160</v>
          </cell>
          <cell r="L1610">
            <v>130300</v>
          </cell>
          <cell r="M1610">
            <v>0</v>
          </cell>
          <cell r="N1610">
            <v>0</v>
          </cell>
          <cell r="O1610" t="str">
            <v>"Toshkent" lotereyasining to`langan chiptalari</v>
          </cell>
        </row>
        <row r="1611">
          <cell r="A1611">
            <v>9</v>
          </cell>
          <cell r="B1611">
            <v>214</v>
          </cell>
          <cell r="C1611">
            <v>8104</v>
          </cell>
          <cell r="D1611">
            <v>9953.2000000000007</v>
          </cell>
          <cell r="E1611">
            <v>25</v>
          </cell>
          <cell r="F1611">
            <v>95497.31</v>
          </cell>
          <cell r="H1611">
            <v>6</v>
          </cell>
          <cell r="I1611">
            <v>23900</v>
          </cell>
          <cell r="J1611">
            <v>0</v>
          </cell>
          <cell r="K1611">
            <v>98980</v>
          </cell>
          <cell r="L1611">
            <v>116420</v>
          </cell>
          <cell r="M1611">
            <v>6460</v>
          </cell>
          <cell r="N1611">
            <v>0</v>
          </cell>
          <cell r="O1611" t="str">
            <v>"Toshkent" lotereyasining to`langan chiptalari</v>
          </cell>
        </row>
        <row r="1612">
          <cell r="A1612">
            <v>9</v>
          </cell>
          <cell r="B1612">
            <v>214</v>
          </cell>
          <cell r="C1612">
            <v>8137</v>
          </cell>
          <cell r="D1612">
            <v>9953.2000000000007</v>
          </cell>
          <cell r="E1612">
            <v>25</v>
          </cell>
          <cell r="F1612">
            <v>95497.31</v>
          </cell>
          <cell r="H1612">
            <v>6</v>
          </cell>
          <cell r="I1612">
            <v>22160</v>
          </cell>
          <cell r="J1612">
            <v>0</v>
          </cell>
          <cell r="K1612">
            <v>78400</v>
          </cell>
          <cell r="L1612">
            <v>39780</v>
          </cell>
          <cell r="M1612">
            <v>60780</v>
          </cell>
          <cell r="N1612">
            <v>0</v>
          </cell>
          <cell r="O1612" t="str">
            <v>Оплаченные билеты - "Тошкент"</v>
          </cell>
        </row>
        <row r="1613">
          <cell r="A1613">
            <v>9</v>
          </cell>
          <cell r="B1613">
            <v>214</v>
          </cell>
          <cell r="C1613">
            <v>8298</v>
          </cell>
          <cell r="D1613">
            <v>9953.2000000000007</v>
          </cell>
          <cell r="E1613">
            <v>25</v>
          </cell>
          <cell r="F1613">
            <v>95497.31</v>
          </cell>
          <cell r="H1613">
            <v>6</v>
          </cell>
          <cell r="I1613">
            <v>580</v>
          </cell>
          <cell r="J1613">
            <v>0</v>
          </cell>
          <cell r="K1613">
            <v>0</v>
          </cell>
          <cell r="L1613">
            <v>580</v>
          </cell>
          <cell r="M1613">
            <v>0</v>
          </cell>
          <cell r="N1613">
            <v>0</v>
          </cell>
          <cell r="O1613" t="str">
            <v>"Toshkent" lotereyasining to`langan chiptalari</v>
          </cell>
        </row>
        <row r="1614">
          <cell r="A1614">
            <v>9</v>
          </cell>
          <cell r="B1614">
            <v>214</v>
          </cell>
          <cell r="C1614">
            <v>8533</v>
          </cell>
          <cell r="D1614">
            <v>9953.2000000000007</v>
          </cell>
          <cell r="E1614">
            <v>25</v>
          </cell>
          <cell r="F1614">
            <v>95497.31</v>
          </cell>
          <cell r="H1614">
            <v>6</v>
          </cell>
          <cell r="I1614">
            <v>22940</v>
          </cell>
          <cell r="J1614">
            <v>0</v>
          </cell>
          <cell r="K1614">
            <v>100</v>
          </cell>
          <cell r="L1614">
            <v>23040</v>
          </cell>
          <cell r="M1614">
            <v>0</v>
          </cell>
          <cell r="N1614">
            <v>0</v>
          </cell>
          <cell r="O1614" t="str">
            <v>"Toshkent" lotereyasining to`langan chiptalari</v>
          </cell>
        </row>
        <row r="1615">
          <cell r="A1615">
            <v>9</v>
          </cell>
          <cell r="B1615">
            <v>214</v>
          </cell>
          <cell r="C1615">
            <v>8659</v>
          </cell>
          <cell r="D1615">
            <v>9953.2000000000007</v>
          </cell>
          <cell r="E1615">
            <v>25</v>
          </cell>
          <cell r="F1615">
            <v>95497.31</v>
          </cell>
          <cell r="H1615">
            <v>6</v>
          </cell>
          <cell r="I1615">
            <v>2140</v>
          </cell>
          <cell r="J1615">
            <v>0</v>
          </cell>
          <cell r="K1615">
            <v>15520</v>
          </cell>
          <cell r="L1615">
            <v>14380</v>
          </cell>
          <cell r="M1615">
            <v>3280</v>
          </cell>
          <cell r="N1615">
            <v>0</v>
          </cell>
          <cell r="O1615" t="str">
            <v>"Toshkent" lotereyasining to`langan chiptalari</v>
          </cell>
        </row>
        <row r="1616">
          <cell r="A1616">
            <v>9</v>
          </cell>
          <cell r="B1616">
            <v>214</v>
          </cell>
          <cell r="C1616">
            <v>3563</v>
          </cell>
          <cell r="D1616">
            <v>9953.2099999999991</v>
          </cell>
          <cell r="E1616">
            <v>25</v>
          </cell>
          <cell r="F1616">
            <v>95497.32</v>
          </cell>
          <cell r="H1616">
            <v>6</v>
          </cell>
          <cell r="I1616">
            <v>550</v>
          </cell>
          <cell r="J1616">
            <v>0</v>
          </cell>
          <cell r="K1616">
            <v>0</v>
          </cell>
          <cell r="L1616">
            <v>550</v>
          </cell>
          <cell r="M1616">
            <v>0</v>
          </cell>
          <cell r="N1616">
            <v>0</v>
          </cell>
          <cell r="O1616" t="str">
            <v>"Ekolot-3" lotereyasining to`langan chiptalari</v>
          </cell>
        </row>
        <row r="1617">
          <cell r="A1617">
            <v>9</v>
          </cell>
          <cell r="B1617">
            <v>214</v>
          </cell>
          <cell r="C1617">
            <v>3563</v>
          </cell>
          <cell r="D1617">
            <v>9953.2199999999993</v>
          </cell>
          <cell r="E1617">
            <v>25</v>
          </cell>
          <cell r="F1617">
            <v>95497.33</v>
          </cell>
          <cell r="H1617">
            <v>6</v>
          </cell>
          <cell r="I1617">
            <v>4400</v>
          </cell>
          <cell r="J1617">
            <v>0</v>
          </cell>
          <cell r="K1617">
            <v>1650</v>
          </cell>
          <cell r="L1617">
            <v>6050</v>
          </cell>
          <cell r="M1617">
            <v>0</v>
          </cell>
          <cell r="N1617">
            <v>0</v>
          </cell>
          <cell r="O1617" t="str">
            <v>"Ekolot-4" lotereyasining to`langan chiptalari</v>
          </cell>
        </row>
        <row r="1618">
          <cell r="A1618">
            <v>9</v>
          </cell>
          <cell r="B1618">
            <v>214</v>
          </cell>
          <cell r="C1618">
            <v>5996</v>
          </cell>
          <cell r="D1618">
            <v>9953.2199999999993</v>
          </cell>
          <cell r="E1618">
            <v>25</v>
          </cell>
          <cell r="F1618">
            <v>95497.33</v>
          </cell>
          <cell r="H1618">
            <v>6</v>
          </cell>
          <cell r="I1618">
            <v>100</v>
          </cell>
          <cell r="J1618">
            <v>0</v>
          </cell>
          <cell r="K1618">
            <v>0</v>
          </cell>
          <cell r="L1618">
            <v>100</v>
          </cell>
          <cell r="M1618">
            <v>0</v>
          </cell>
          <cell r="N1618">
            <v>0</v>
          </cell>
          <cell r="O1618" t="str">
            <v>"Ekolot-4" lotereyasining to`langan chiptalari</v>
          </cell>
        </row>
        <row r="1619">
          <cell r="A1619">
            <v>9</v>
          </cell>
          <cell r="B1619">
            <v>214</v>
          </cell>
          <cell r="C1619">
            <v>7845</v>
          </cell>
          <cell r="D1619">
            <v>9953.2199999999993</v>
          </cell>
          <cell r="E1619">
            <v>25</v>
          </cell>
          <cell r="F1619">
            <v>95497.33</v>
          </cell>
          <cell r="H1619">
            <v>6</v>
          </cell>
          <cell r="I1619">
            <v>7200</v>
          </cell>
          <cell r="J1619">
            <v>0</v>
          </cell>
          <cell r="K1619">
            <v>37950</v>
          </cell>
          <cell r="L1619">
            <v>45100</v>
          </cell>
          <cell r="M1619">
            <v>50</v>
          </cell>
          <cell r="N1619">
            <v>0</v>
          </cell>
          <cell r="O1619" t="str">
            <v>"Ekolot-4" lotereyasining to`langan chiptalari</v>
          </cell>
        </row>
        <row r="1620">
          <cell r="A1620">
            <v>9</v>
          </cell>
          <cell r="B1620">
            <v>214</v>
          </cell>
          <cell r="C1620">
            <v>7948</v>
          </cell>
          <cell r="D1620">
            <v>9953.2199999999993</v>
          </cell>
          <cell r="E1620">
            <v>25</v>
          </cell>
          <cell r="F1620">
            <v>95497.33</v>
          </cell>
          <cell r="H1620">
            <v>6</v>
          </cell>
          <cell r="I1620">
            <v>18050</v>
          </cell>
          <cell r="J1620">
            <v>0</v>
          </cell>
          <cell r="K1620">
            <v>0</v>
          </cell>
          <cell r="L1620">
            <v>18050</v>
          </cell>
          <cell r="M1620">
            <v>0</v>
          </cell>
          <cell r="N1620">
            <v>0</v>
          </cell>
          <cell r="O1620" t="str">
            <v>"Ekolot-4" lotereyasining to`langan chiptalari</v>
          </cell>
        </row>
        <row r="1621">
          <cell r="A1621">
            <v>9</v>
          </cell>
          <cell r="B1621">
            <v>214</v>
          </cell>
          <cell r="C1621">
            <v>8104</v>
          </cell>
          <cell r="D1621">
            <v>9953.2199999999993</v>
          </cell>
          <cell r="E1621">
            <v>25</v>
          </cell>
          <cell r="F1621">
            <v>95497.33</v>
          </cell>
          <cell r="H1621">
            <v>6</v>
          </cell>
          <cell r="I1621">
            <v>53450</v>
          </cell>
          <cell r="J1621">
            <v>0</v>
          </cell>
          <cell r="K1621">
            <v>750</v>
          </cell>
          <cell r="L1621">
            <v>54200</v>
          </cell>
          <cell r="M1621">
            <v>0</v>
          </cell>
          <cell r="N1621">
            <v>0</v>
          </cell>
          <cell r="O1621" t="str">
            <v>"Ekolot-4" lotereyasining to`langan chiptalari</v>
          </cell>
        </row>
        <row r="1622">
          <cell r="A1622">
            <v>9</v>
          </cell>
          <cell r="B1622">
            <v>214</v>
          </cell>
          <cell r="C1622">
            <v>8137</v>
          </cell>
          <cell r="D1622">
            <v>9953.2199999999993</v>
          </cell>
          <cell r="E1622">
            <v>25</v>
          </cell>
          <cell r="F1622">
            <v>95497.33</v>
          </cell>
          <cell r="H1622">
            <v>6</v>
          </cell>
          <cell r="I1622">
            <v>15350</v>
          </cell>
          <cell r="J1622">
            <v>0</v>
          </cell>
          <cell r="K1622">
            <v>0</v>
          </cell>
          <cell r="L1622">
            <v>15350</v>
          </cell>
          <cell r="M1622">
            <v>0</v>
          </cell>
          <cell r="N1622">
            <v>0</v>
          </cell>
          <cell r="O1622" t="str">
            <v>Оплаченные билеты - "Эколот-4"</v>
          </cell>
        </row>
        <row r="1623">
          <cell r="A1623">
            <v>9</v>
          </cell>
          <cell r="B1623">
            <v>214</v>
          </cell>
          <cell r="C1623">
            <v>8298</v>
          </cell>
          <cell r="D1623">
            <v>9953.2199999999993</v>
          </cell>
          <cell r="E1623">
            <v>25</v>
          </cell>
          <cell r="F1623">
            <v>95497.33</v>
          </cell>
          <cell r="H1623">
            <v>6</v>
          </cell>
          <cell r="I1623">
            <v>0</v>
          </cell>
          <cell r="J1623">
            <v>0</v>
          </cell>
          <cell r="K1623">
            <v>6750</v>
          </cell>
          <cell r="L1623">
            <v>6750</v>
          </cell>
          <cell r="M1623">
            <v>0</v>
          </cell>
          <cell r="N1623">
            <v>0</v>
          </cell>
          <cell r="O1623" t="str">
            <v>"Ekolot-4" lotereyasining to`langan chiptalari</v>
          </cell>
        </row>
        <row r="1624">
          <cell r="A1624">
            <v>9</v>
          </cell>
          <cell r="B1624">
            <v>214</v>
          </cell>
          <cell r="C1624">
            <v>8659</v>
          </cell>
          <cell r="D1624">
            <v>9953.2199999999993</v>
          </cell>
          <cell r="E1624">
            <v>25</v>
          </cell>
          <cell r="F1624">
            <v>95497.33</v>
          </cell>
          <cell r="H1624">
            <v>6</v>
          </cell>
          <cell r="I1624">
            <v>0</v>
          </cell>
          <cell r="J1624">
            <v>0</v>
          </cell>
          <cell r="K1624">
            <v>16150</v>
          </cell>
          <cell r="L1624">
            <v>15850</v>
          </cell>
          <cell r="M1624">
            <v>300</v>
          </cell>
          <cell r="N1624">
            <v>0</v>
          </cell>
          <cell r="O1624" t="str">
            <v>"Ekolot-4" lotereyasining to`langan chiptalari</v>
          </cell>
        </row>
        <row r="1625">
          <cell r="A1625">
            <v>9</v>
          </cell>
          <cell r="B1625">
            <v>214</v>
          </cell>
          <cell r="C1625">
            <v>3563</v>
          </cell>
          <cell r="D1625">
            <v>9953.23</v>
          </cell>
          <cell r="E1625">
            <v>25</v>
          </cell>
          <cell r="F1625">
            <v>95497.34</v>
          </cell>
          <cell r="H1625">
            <v>6</v>
          </cell>
          <cell r="I1625">
            <v>0</v>
          </cell>
          <cell r="J1625">
            <v>0</v>
          </cell>
          <cell r="K1625">
            <v>42300</v>
          </cell>
          <cell r="L1625">
            <v>42300</v>
          </cell>
          <cell r="M1625">
            <v>0</v>
          </cell>
          <cell r="N1625">
            <v>0</v>
          </cell>
          <cell r="O1625" t="str">
            <v>"Ulug`bek yulduzlari" lotereyasining to`langan chiptalari</v>
          </cell>
        </row>
        <row r="1626">
          <cell r="A1626">
            <v>9</v>
          </cell>
          <cell r="B1626">
            <v>214</v>
          </cell>
          <cell r="C1626">
            <v>5996</v>
          </cell>
          <cell r="D1626">
            <v>9953.23</v>
          </cell>
          <cell r="E1626">
            <v>25</v>
          </cell>
          <cell r="F1626">
            <v>95497.34</v>
          </cell>
          <cell r="H1626">
            <v>6</v>
          </cell>
          <cell r="I1626">
            <v>0</v>
          </cell>
          <cell r="J1626">
            <v>0</v>
          </cell>
          <cell r="K1626">
            <v>10000</v>
          </cell>
          <cell r="L1626">
            <v>10000</v>
          </cell>
          <cell r="M1626">
            <v>0</v>
          </cell>
          <cell r="N1626">
            <v>0</v>
          </cell>
          <cell r="O1626" t="str">
            <v>"Ulug`bek yulduzlari" lotereyasining to`langan chiptalari</v>
          </cell>
        </row>
        <row r="1627">
          <cell r="A1627">
            <v>9</v>
          </cell>
          <cell r="B1627">
            <v>214</v>
          </cell>
          <cell r="C1627">
            <v>7783</v>
          </cell>
          <cell r="D1627">
            <v>9953.23</v>
          </cell>
          <cell r="E1627">
            <v>25</v>
          </cell>
          <cell r="F1627">
            <v>95497.34</v>
          </cell>
          <cell r="H1627">
            <v>6</v>
          </cell>
          <cell r="I1627">
            <v>0</v>
          </cell>
          <cell r="J1627">
            <v>0</v>
          </cell>
          <cell r="K1627">
            <v>14000</v>
          </cell>
          <cell r="L1627">
            <v>14000</v>
          </cell>
          <cell r="M1627">
            <v>0</v>
          </cell>
          <cell r="N1627">
            <v>0</v>
          </cell>
          <cell r="O1627" t="str">
            <v>"Ulug`bek yulduzlari" lotereyasining to`langan chiptalari</v>
          </cell>
        </row>
        <row r="1628">
          <cell r="A1628">
            <v>9</v>
          </cell>
          <cell r="B1628">
            <v>214</v>
          </cell>
          <cell r="C1628">
            <v>7845</v>
          </cell>
          <cell r="D1628">
            <v>9953.23</v>
          </cell>
          <cell r="E1628">
            <v>25</v>
          </cell>
          <cell r="F1628">
            <v>95497.34</v>
          </cell>
          <cell r="H1628">
            <v>6</v>
          </cell>
          <cell r="I1628">
            <v>0</v>
          </cell>
          <cell r="J1628">
            <v>0</v>
          </cell>
          <cell r="K1628">
            <v>47900</v>
          </cell>
          <cell r="L1628">
            <v>46800</v>
          </cell>
          <cell r="M1628">
            <v>1100</v>
          </cell>
          <cell r="N1628">
            <v>0</v>
          </cell>
          <cell r="O1628" t="str">
            <v>"Ulug`bek yulduzlari" lotereyasining to`langan chiptalari</v>
          </cell>
        </row>
        <row r="1629">
          <cell r="A1629">
            <v>9</v>
          </cell>
          <cell r="B1629">
            <v>214</v>
          </cell>
          <cell r="C1629">
            <v>7948</v>
          </cell>
          <cell r="D1629">
            <v>9953.23</v>
          </cell>
          <cell r="E1629">
            <v>25</v>
          </cell>
          <cell r="F1629">
            <v>95497.34</v>
          </cell>
          <cell r="H1629">
            <v>6</v>
          </cell>
          <cell r="I1629">
            <v>0</v>
          </cell>
          <cell r="J1629">
            <v>0</v>
          </cell>
          <cell r="K1629">
            <v>47350</v>
          </cell>
          <cell r="L1629">
            <v>46550</v>
          </cell>
          <cell r="M1629">
            <v>800</v>
          </cell>
          <cell r="N1629">
            <v>0</v>
          </cell>
          <cell r="O1629" t="str">
            <v>"Ulug`bek yulduzlari" lotereyasining to`langan chiptalari</v>
          </cell>
        </row>
        <row r="1630">
          <cell r="A1630">
            <v>9</v>
          </cell>
          <cell r="B1630">
            <v>214</v>
          </cell>
          <cell r="C1630">
            <v>8002</v>
          </cell>
          <cell r="D1630">
            <v>9953.23</v>
          </cell>
          <cell r="E1630">
            <v>25</v>
          </cell>
          <cell r="F1630">
            <v>95497.34</v>
          </cell>
          <cell r="H1630">
            <v>6</v>
          </cell>
          <cell r="I1630">
            <v>0</v>
          </cell>
          <cell r="J1630">
            <v>0</v>
          </cell>
          <cell r="K1630">
            <v>24250</v>
          </cell>
          <cell r="L1630">
            <v>24250</v>
          </cell>
          <cell r="M1630">
            <v>0</v>
          </cell>
          <cell r="N1630">
            <v>0</v>
          </cell>
          <cell r="O1630" t="str">
            <v>"Ulug`bek yulduzlari" lotereyasining to`langan chiptalari</v>
          </cell>
        </row>
        <row r="1631">
          <cell r="A1631">
            <v>9</v>
          </cell>
          <cell r="B1631">
            <v>214</v>
          </cell>
          <cell r="C1631">
            <v>8104</v>
          </cell>
          <cell r="D1631">
            <v>9953.23</v>
          </cell>
          <cell r="E1631">
            <v>25</v>
          </cell>
          <cell r="F1631">
            <v>95497.34</v>
          </cell>
          <cell r="H1631">
            <v>6</v>
          </cell>
          <cell r="I1631">
            <v>0</v>
          </cell>
          <cell r="J1631">
            <v>0</v>
          </cell>
          <cell r="K1631">
            <v>57000</v>
          </cell>
          <cell r="L1631">
            <v>57000</v>
          </cell>
          <cell r="M1631">
            <v>0</v>
          </cell>
          <cell r="N1631">
            <v>0</v>
          </cell>
          <cell r="O1631" t="str">
            <v>"Ulug`bek yulduzlari" lotereyasining to`langan chiptalari</v>
          </cell>
        </row>
        <row r="1632">
          <cell r="A1632">
            <v>9</v>
          </cell>
          <cell r="B1632">
            <v>214</v>
          </cell>
          <cell r="C1632">
            <v>8137</v>
          </cell>
          <cell r="D1632">
            <v>9953.23</v>
          </cell>
          <cell r="E1632">
            <v>25</v>
          </cell>
          <cell r="F1632">
            <v>95497.34</v>
          </cell>
          <cell r="H1632">
            <v>6</v>
          </cell>
          <cell r="I1632">
            <v>0</v>
          </cell>
          <cell r="J1632">
            <v>0</v>
          </cell>
          <cell r="K1632">
            <v>2450</v>
          </cell>
          <cell r="L1632">
            <v>2450</v>
          </cell>
          <cell r="M1632">
            <v>0</v>
          </cell>
          <cell r="N1632">
            <v>0</v>
          </cell>
          <cell r="O1632" t="str">
            <v>"Ulug`bek yulduzlari" lotereyasining to`langan chiptalari</v>
          </cell>
        </row>
        <row r="1633">
          <cell r="A1633">
            <v>9</v>
          </cell>
          <cell r="B1633">
            <v>214</v>
          </cell>
          <cell r="C1633">
            <v>8298</v>
          </cell>
          <cell r="D1633">
            <v>9953.23</v>
          </cell>
          <cell r="E1633">
            <v>25</v>
          </cell>
          <cell r="F1633">
            <v>95497.34</v>
          </cell>
          <cell r="H1633">
            <v>6</v>
          </cell>
          <cell r="I1633">
            <v>0</v>
          </cell>
          <cell r="J1633">
            <v>0</v>
          </cell>
          <cell r="K1633">
            <v>61500</v>
          </cell>
          <cell r="L1633">
            <v>61500</v>
          </cell>
          <cell r="M1633">
            <v>0</v>
          </cell>
          <cell r="N1633">
            <v>0</v>
          </cell>
          <cell r="O1633" t="str">
            <v>"Ulug`bek yulduzlari" lotereyasining to`langan chiptalari</v>
          </cell>
        </row>
        <row r="1634">
          <cell r="A1634">
            <v>9</v>
          </cell>
          <cell r="B1634">
            <v>214</v>
          </cell>
          <cell r="C1634">
            <v>8533</v>
          </cell>
          <cell r="D1634">
            <v>9953.23</v>
          </cell>
          <cell r="E1634">
            <v>25</v>
          </cell>
          <cell r="F1634">
            <v>95497.34</v>
          </cell>
          <cell r="H1634">
            <v>6</v>
          </cell>
          <cell r="I1634">
            <v>0</v>
          </cell>
          <cell r="J1634">
            <v>0</v>
          </cell>
          <cell r="K1634">
            <v>1450</v>
          </cell>
          <cell r="L1634">
            <v>1450</v>
          </cell>
          <cell r="M1634">
            <v>0</v>
          </cell>
          <cell r="N1634">
            <v>0</v>
          </cell>
          <cell r="O1634" t="str">
            <v>"Ulug`bek yulduzlari" lotereyasining to`langan chiptalari</v>
          </cell>
        </row>
        <row r="1635">
          <cell r="A1635">
            <v>9</v>
          </cell>
          <cell r="B1635">
            <v>214</v>
          </cell>
          <cell r="C1635">
            <v>8659</v>
          </cell>
          <cell r="D1635">
            <v>9953.23</v>
          </cell>
          <cell r="E1635">
            <v>25</v>
          </cell>
          <cell r="F1635">
            <v>95497.34</v>
          </cell>
          <cell r="H1635">
            <v>6</v>
          </cell>
          <cell r="I1635">
            <v>0</v>
          </cell>
          <cell r="J1635">
            <v>0</v>
          </cell>
          <cell r="K1635">
            <v>1650</v>
          </cell>
          <cell r="L1635">
            <v>1650</v>
          </cell>
          <cell r="M1635">
            <v>0</v>
          </cell>
          <cell r="N1635">
            <v>0</v>
          </cell>
          <cell r="O1635" t="str">
            <v>"Ulug`bek yulduzlari" lotereyasining to`langan chiptalari</v>
          </cell>
        </row>
        <row r="1636">
          <cell r="A1636">
            <v>9</v>
          </cell>
          <cell r="B1636">
            <v>214</v>
          </cell>
          <cell r="C1636">
            <v>3563</v>
          </cell>
          <cell r="D1636">
            <v>9953.24</v>
          </cell>
          <cell r="E1636">
            <v>25</v>
          </cell>
          <cell r="F1636">
            <v>95497.35</v>
          </cell>
          <cell r="H1636">
            <v>6</v>
          </cell>
          <cell r="I1636">
            <v>411700</v>
          </cell>
          <cell r="J1636">
            <v>0</v>
          </cell>
          <cell r="K1636">
            <v>2121150</v>
          </cell>
          <cell r="L1636">
            <v>2532750</v>
          </cell>
          <cell r="M1636">
            <v>100</v>
          </cell>
          <cell r="N1636">
            <v>0</v>
          </cell>
          <cell r="O1636" t="str">
            <v>"Omadli inson" lotereyasining to`langan chiptalari</v>
          </cell>
        </row>
        <row r="1637">
          <cell r="A1637">
            <v>9</v>
          </cell>
          <cell r="B1637">
            <v>214</v>
          </cell>
          <cell r="C1637">
            <v>5996</v>
          </cell>
          <cell r="D1637">
            <v>9953.24</v>
          </cell>
          <cell r="E1637">
            <v>25</v>
          </cell>
          <cell r="F1637">
            <v>95497.35</v>
          </cell>
          <cell r="H1637">
            <v>6</v>
          </cell>
          <cell r="I1637">
            <v>0</v>
          </cell>
          <cell r="J1637">
            <v>0</v>
          </cell>
          <cell r="K1637">
            <v>2032100</v>
          </cell>
          <cell r="L1637">
            <v>2032100</v>
          </cell>
          <cell r="M1637">
            <v>0</v>
          </cell>
          <cell r="N1637">
            <v>0</v>
          </cell>
          <cell r="O1637" t="str">
            <v>"Omadli inson" lotereyasining to`langan chiptalari</v>
          </cell>
        </row>
        <row r="1638">
          <cell r="A1638">
            <v>9</v>
          </cell>
          <cell r="B1638">
            <v>214</v>
          </cell>
          <cell r="C1638">
            <v>7783</v>
          </cell>
          <cell r="D1638">
            <v>9953.24</v>
          </cell>
          <cell r="E1638">
            <v>25</v>
          </cell>
          <cell r="F1638">
            <v>95497.35</v>
          </cell>
          <cell r="H1638">
            <v>6</v>
          </cell>
          <cell r="I1638">
            <v>370100</v>
          </cell>
          <cell r="J1638">
            <v>0</v>
          </cell>
          <cell r="K1638">
            <v>1732000</v>
          </cell>
          <cell r="L1638">
            <v>2102000</v>
          </cell>
          <cell r="M1638">
            <v>100</v>
          </cell>
          <cell r="N1638">
            <v>0</v>
          </cell>
          <cell r="O1638" t="str">
            <v>"Omadli inson" lotereyasining to`langan chiptalari</v>
          </cell>
        </row>
        <row r="1639">
          <cell r="A1639">
            <v>9</v>
          </cell>
          <cell r="B1639">
            <v>214</v>
          </cell>
          <cell r="C1639">
            <v>7845</v>
          </cell>
          <cell r="D1639">
            <v>9953.24</v>
          </cell>
          <cell r="E1639">
            <v>25</v>
          </cell>
          <cell r="F1639">
            <v>95497.35</v>
          </cell>
          <cell r="H1639">
            <v>6</v>
          </cell>
          <cell r="I1639">
            <v>795900</v>
          </cell>
          <cell r="J1639">
            <v>0</v>
          </cell>
          <cell r="K1639">
            <v>2525200</v>
          </cell>
          <cell r="L1639">
            <v>3293600</v>
          </cell>
          <cell r="M1639">
            <v>27500</v>
          </cell>
          <cell r="N1639">
            <v>0</v>
          </cell>
          <cell r="O1639" t="str">
            <v>"Omadli inson" lotereyasining to`langan chiptalari</v>
          </cell>
        </row>
        <row r="1640">
          <cell r="A1640">
            <v>9</v>
          </cell>
          <cell r="B1640">
            <v>214</v>
          </cell>
          <cell r="C1640">
            <v>7948</v>
          </cell>
          <cell r="D1640">
            <v>9953.24</v>
          </cell>
          <cell r="E1640">
            <v>25</v>
          </cell>
          <cell r="F1640">
            <v>95497.35</v>
          </cell>
          <cell r="H1640">
            <v>6</v>
          </cell>
          <cell r="I1640">
            <v>1678150</v>
          </cell>
          <cell r="J1640">
            <v>0</v>
          </cell>
          <cell r="K1640">
            <v>2347700</v>
          </cell>
          <cell r="L1640">
            <v>4016850</v>
          </cell>
          <cell r="M1640">
            <v>9000</v>
          </cell>
          <cell r="N1640">
            <v>0</v>
          </cell>
          <cell r="O1640" t="str">
            <v>"Omadli inson" lotereyasining to`langan chiptalari</v>
          </cell>
        </row>
        <row r="1641">
          <cell r="A1641">
            <v>9</v>
          </cell>
          <cell r="B1641">
            <v>214</v>
          </cell>
          <cell r="C1641">
            <v>8002</v>
          </cell>
          <cell r="D1641">
            <v>9953.24</v>
          </cell>
          <cell r="E1641">
            <v>25</v>
          </cell>
          <cell r="F1641">
            <v>95497.35</v>
          </cell>
          <cell r="H1641">
            <v>6</v>
          </cell>
          <cell r="I1641">
            <v>1313400</v>
          </cell>
          <cell r="J1641">
            <v>0</v>
          </cell>
          <cell r="K1641">
            <v>2107100</v>
          </cell>
          <cell r="L1641">
            <v>3420200</v>
          </cell>
          <cell r="M1641">
            <v>300</v>
          </cell>
          <cell r="N1641">
            <v>0</v>
          </cell>
          <cell r="O1641" t="str">
            <v>"Omadli inson" lotereyasining to`langan chiptalari</v>
          </cell>
        </row>
        <row r="1642">
          <cell r="A1642">
            <v>9</v>
          </cell>
          <cell r="B1642">
            <v>214</v>
          </cell>
          <cell r="C1642">
            <v>8104</v>
          </cell>
          <cell r="D1642">
            <v>9953.24</v>
          </cell>
          <cell r="E1642">
            <v>25</v>
          </cell>
          <cell r="F1642">
            <v>95497.35</v>
          </cell>
          <cell r="H1642">
            <v>6</v>
          </cell>
          <cell r="I1642">
            <v>990000</v>
          </cell>
          <cell r="J1642">
            <v>0</v>
          </cell>
          <cell r="K1642">
            <v>1654500</v>
          </cell>
          <cell r="L1642">
            <v>2641900</v>
          </cell>
          <cell r="M1642">
            <v>2600</v>
          </cell>
          <cell r="N1642">
            <v>0</v>
          </cell>
          <cell r="O1642" t="str">
            <v>"Omadli inson" lotereyasining to`langan chiptalari</v>
          </cell>
        </row>
        <row r="1643">
          <cell r="A1643">
            <v>9</v>
          </cell>
          <cell r="B1643">
            <v>214</v>
          </cell>
          <cell r="C1643">
            <v>8137</v>
          </cell>
          <cell r="D1643">
            <v>9953.24</v>
          </cell>
          <cell r="E1643">
            <v>25</v>
          </cell>
          <cell r="F1643">
            <v>95497.35</v>
          </cell>
          <cell r="H1643">
            <v>6</v>
          </cell>
          <cell r="I1643">
            <v>680400</v>
          </cell>
          <cell r="J1643">
            <v>0</v>
          </cell>
          <cell r="K1643">
            <v>1263900</v>
          </cell>
          <cell r="L1643">
            <v>1905700</v>
          </cell>
          <cell r="M1643">
            <v>38600</v>
          </cell>
          <cell r="N1643">
            <v>0</v>
          </cell>
          <cell r="O1643" t="str">
            <v>Оплаченные билеты - "Омадли инсон"</v>
          </cell>
        </row>
        <row r="1644">
          <cell r="A1644">
            <v>9</v>
          </cell>
          <cell r="B1644">
            <v>214</v>
          </cell>
          <cell r="C1644">
            <v>8298</v>
          </cell>
          <cell r="D1644">
            <v>9953.24</v>
          </cell>
          <cell r="E1644">
            <v>25</v>
          </cell>
          <cell r="F1644">
            <v>95497.35</v>
          </cell>
          <cell r="H1644">
            <v>6</v>
          </cell>
          <cell r="I1644">
            <v>571400</v>
          </cell>
          <cell r="J1644">
            <v>0</v>
          </cell>
          <cell r="K1644">
            <v>2471100</v>
          </cell>
          <cell r="L1644">
            <v>3042100</v>
          </cell>
          <cell r="M1644">
            <v>400</v>
          </cell>
          <cell r="N1644">
            <v>0</v>
          </cell>
          <cell r="O1644" t="str">
            <v>"Omadli inson" lotereyasining to`langan chiptalari</v>
          </cell>
        </row>
        <row r="1645">
          <cell r="A1645">
            <v>9</v>
          </cell>
          <cell r="B1645">
            <v>214</v>
          </cell>
          <cell r="C1645">
            <v>8533</v>
          </cell>
          <cell r="D1645">
            <v>9953.24</v>
          </cell>
          <cell r="E1645">
            <v>25</v>
          </cell>
          <cell r="F1645">
            <v>95497.35</v>
          </cell>
          <cell r="H1645">
            <v>6</v>
          </cell>
          <cell r="I1645">
            <v>122200</v>
          </cell>
          <cell r="J1645">
            <v>0</v>
          </cell>
          <cell r="K1645">
            <v>198000</v>
          </cell>
          <cell r="L1645">
            <v>320000</v>
          </cell>
          <cell r="M1645">
            <v>200</v>
          </cell>
          <cell r="N1645">
            <v>0</v>
          </cell>
          <cell r="O1645" t="str">
            <v>"Omadli inson" lotereyasining to`langan chiptalari</v>
          </cell>
        </row>
        <row r="1646">
          <cell r="A1646">
            <v>9</v>
          </cell>
          <cell r="B1646">
            <v>214</v>
          </cell>
          <cell r="C1646">
            <v>8659</v>
          </cell>
          <cell r="D1646">
            <v>9953.24</v>
          </cell>
          <cell r="E1646">
            <v>25</v>
          </cell>
          <cell r="F1646">
            <v>95497.35</v>
          </cell>
          <cell r="H1646">
            <v>6</v>
          </cell>
          <cell r="I1646">
            <v>334200</v>
          </cell>
          <cell r="J1646">
            <v>0</v>
          </cell>
          <cell r="K1646">
            <v>2029400</v>
          </cell>
          <cell r="L1646">
            <v>2360700</v>
          </cell>
          <cell r="M1646">
            <v>2900</v>
          </cell>
          <cell r="N1646">
            <v>0</v>
          </cell>
          <cell r="O1646" t="str">
            <v>"Omadli inson" lotereyasining to`langan chiptalari</v>
          </cell>
        </row>
        <row r="1647">
          <cell r="A1647">
            <v>9</v>
          </cell>
          <cell r="B1647">
            <v>214</v>
          </cell>
          <cell r="C1647">
            <v>3563</v>
          </cell>
          <cell r="D1647">
            <v>9953.25</v>
          </cell>
          <cell r="E1647">
            <v>25</v>
          </cell>
          <cell r="F1647">
            <v>95497.36</v>
          </cell>
          <cell r="H1647">
            <v>6</v>
          </cell>
          <cell r="I1647">
            <v>49200</v>
          </cell>
          <cell r="J1647">
            <v>0</v>
          </cell>
          <cell r="K1647">
            <v>71900</v>
          </cell>
          <cell r="L1647">
            <v>121100</v>
          </cell>
          <cell r="M1647">
            <v>0</v>
          </cell>
          <cell r="N1647">
            <v>0</v>
          </cell>
          <cell r="O1647" t="str">
            <v>"Ekolot-5" lotereyasining to`langan chiptalari</v>
          </cell>
        </row>
        <row r="1648">
          <cell r="A1648">
            <v>9</v>
          </cell>
          <cell r="B1648">
            <v>214</v>
          </cell>
          <cell r="C1648">
            <v>5996</v>
          </cell>
          <cell r="D1648">
            <v>9953.25</v>
          </cell>
          <cell r="E1648">
            <v>25</v>
          </cell>
          <cell r="F1648">
            <v>95497.36</v>
          </cell>
          <cell r="H1648">
            <v>6</v>
          </cell>
          <cell r="I1648">
            <v>0</v>
          </cell>
          <cell r="J1648">
            <v>0</v>
          </cell>
          <cell r="K1648">
            <v>21200</v>
          </cell>
          <cell r="L1648">
            <v>21200</v>
          </cell>
          <cell r="M1648">
            <v>0</v>
          </cell>
          <cell r="N1648">
            <v>0</v>
          </cell>
          <cell r="O1648" t="str">
            <v>"Ekolot-5" lotereyasining to`langan chiptalari</v>
          </cell>
        </row>
        <row r="1649">
          <cell r="A1649">
            <v>9</v>
          </cell>
          <cell r="B1649">
            <v>214</v>
          </cell>
          <cell r="C1649">
            <v>7783</v>
          </cell>
          <cell r="D1649">
            <v>9953.25</v>
          </cell>
          <cell r="E1649">
            <v>25</v>
          </cell>
          <cell r="F1649">
            <v>95497.36</v>
          </cell>
          <cell r="H1649">
            <v>6</v>
          </cell>
          <cell r="I1649">
            <v>27200</v>
          </cell>
          <cell r="J1649">
            <v>0</v>
          </cell>
          <cell r="K1649">
            <v>46900</v>
          </cell>
          <cell r="L1649">
            <v>74100</v>
          </cell>
          <cell r="M1649">
            <v>0</v>
          </cell>
          <cell r="N1649">
            <v>0</v>
          </cell>
          <cell r="O1649" t="str">
            <v>"Ekolot-5" lotereyasining to`langan chiptalari</v>
          </cell>
        </row>
        <row r="1650">
          <cell r="A1650">
            <v>9</v>
          </cell>
          <cell r="B1650">
            <v>214</v>
          </cell>
          <cell r="C1650">
            <v>7845</v>
          </cell>
          <cell r="D1650">
            <v>9953.25</v>
          </cell>
          <cell r="E1650">
            <v>25</v>
          </cell>
          <cell r="F1650">
            <v>95497.36</v>
          </cell>
          <cell r="H1650">
            <v>6</v>
          </cell>
          <cell r="I1650">
            <v>0</v>
          </cell>
          <cell r="J1650">
            <v>0</v>
          </cell>
          <cell r="K1650">
            <v>22700</v>
          </cell>
          <cell r="L1650">
            <v>22600</v>
          </cell>
          <cell r="M1650">
            <v>100</v>
          </cell>
          <cell r="N1650">
            <v>0</v>
          </cell>
          <cell r="O1650" t="str">
            <v>"Ekolot-5" lotereyasining to`langan chiptalari</v>
          </cell>
        </row>
        <row r="1651">
          <cell r="A1651">
            <v>9</v>
          </cell>
          <cell r="B1651">
            <v>214</v>
          </cell>
          <cell r="C1651">
            <v>7948</v>
          </cell>
          <cell r="D1651">
            <v>9953.25</v>
          </cell>
          <cell r="E1651">
            <v>25</v>
          </cell>
          <cell r="F1651">
            <v>95497.36</v>
          </cell>
          <cell r="H1651">
            <v>6</v>
          </cell>
          <cell r="I1651">
            <v>59700</v>
          </cell>
          <cell r="J1651">
            <v>0</v>
          </cell>
          <cell r="K1651">
            <v>53400</v>
          </cell>
          <cell r="L1651">
            <v>113100</v>
          </cell>
          <cell r="M1651">
            <v>0</v>
          </cell>
          <cell r="N1651">
            <v>0</v>
          </cell>
          <cell r="O1651" t="str">
            <v>"Ekolot-5" lotereyasining to`langan chiptalari</v>
          </cell>
        </row>
        <row r="1652">
          <cell r="A1652">
            <v>9</v>
          </cell>
          <cell r="B1652">
            <v>214</v>
          </cell>
          <cell r="C1652">
            <v>8002</v>
          </cell>
          <cell r="D1652">
            <v>9953.25</v>
          </cell>
          <cell r="E1652">
            <v>25</v>
          </cell>
          <cell r="F1652">
            <v>95497.36</v>
          </cell>
          <cell r="H1652">
            <v>6</v>
          </cell>
          <cell r="I1652">
            <v>64400</v>
          </cell>
          <cell r="J1652">
            <v>0</v>
          </cell>
          <cell r="K1652">
            <v>44400</v>
          </cell>
          <cell r="L1652">
            <v>108800</v>
          </cell>
          <cell r="M1652">
            <v>0</v>
          </cell>
          <cell r="N1652">
            <v>0</v>
          </cell>
          <cell r="O1652" t="str">
            <v>"Ekolot-5" lotereyasining to`langan chiptalari</v>
          </cell>
        </row>
        <row r="1653">
          <cell r="A1653">
            <v>9</v>
          </cell>
          <cell r="B1653">
            <v>214</v>
          </cell>
          <cell r="C1653">
            <v>8104</v>
          </cell>
          <cell r="D1653">
            <v>9953.25</v>
          </cell>
          <cell r="E1653">
            <v>25</v>
          </cell>
          <cell r="F1653">
            <v>95497.36</v>
          </cell>
          <cell r="H1653">
            <v>6</v>
          </cell>
          <cell r="I1653">
            <v>234000</v>
          </cell>
          <cell r="J1653">
            <v>0</v>
          </cell>
          <cell r="K1653">
            <v>198600</v>
          </cell>
          <cell r="L1653">
            <v>432600</v>
          </cell>
          <cell r="M1653">
            <v>0</v>
          </cell>
          <cell r="N1653">
            <v>0</v>
          </cell>
          <cell r="O1653" t="str">
            <v>"Ekolot-5" lotereyasining to`langan chiptalari</v>
          </cell>
        </row>
        <row r="1654">
          <cell r="A1654">
            <v>9</v>
          </cell>
          <cell r="B1654">
            <v>214</v>
          </cell>
          <cell r="C1654">
            <v>8137</v>
          </cell>
          <cell r="D1654">
            <v>9953.25</v>
          </cell>
          <cell r="E1654">
            <v>25</v>
          </cell>
          <cell r="F1654">
            <v>95497.36</v>
          </cell>
          <cell r="H1654">
            <v>6</v>
          </cell>
          <cell r="I1654">
            <v>20400</v>
          </cell>
          <cell r="J1654">
            <v>0</v>
          </cell>
          <cell r="K1654">
            <v>53500</v>
          </cell>
          <cell r="L1654">
            <v>73900</v>
          </cell>
          <cell r="M1654">
            <v>0</v>
          </cell>
          <cell r="N1654">
            <v>0</v>
          </cell>
          <cell r="O1654" t="str">
            <v>Оплаченные билеты - "</v>
          </cell>
        </row>
        <row r="1655">
          <cell r="A1655">
            <v>9</v>
          </cell>
          <cell r="B1655">
            <v>214</v>
          </cell>
          <cell r="C1655">
            <v>8298</v>
          </cell>
          <cell r="D1655">
            <v>9953.25</v>
          </cell>
          <cell r="E1655">
            <v>25</v>
          </cell>
          <cell r="F1655">
            <v>95497.36</v>
          </cell>
          <cell r="H1655">
            <v>6</v>
          </cell>
          <cell r="I1655">
            <v>21500</v>
          </cell>
          <cell r="J1655">
            <v>0</v>
          </cell>
          <cell r="K1655">
            <v>42500</v>
          </cell>
          <cell r="L1655">
            <v>64000</v>
          </cell>
          <cell r="M1655">
            <v>0</v>
          </cell>
          <cell r="N1655">
            <v>0</v>
          </cell>
          <cell r="O1655" t="str">
            <v>"Ekolot-5" lotereyasining to`langan chiptalari</v>
          </cell>
        </row>
        <row r="1656">
          <cell r="A1656">
            <v>9</v>
          </cell>
          <cell r="B1656">
            <v>214</v>
          </cell>
          <cell r="C1656">
            <v>8533</v>
          </cell>
          <cell r="D1656">
            <v>9953.25</v>
          </cell>
          <cell r="E1656">
            <v>25</v>
          </cell>
          <cell r="F1656">
            <v>95497.36</v>
          </cell>
          <cell r="H1656">
            <v>6</v>
          </cell>
          <cell r="I1656">
            <v>10700</v>
          </cell>
          <cell r="J1656">
            <v>0</v>
          </cell>
          <cell r="K1656">
            <v>34000</v>
          </cell>
          <cell r="L1656">
            <v>44700</v>
          </cell>
          <cell r="M1656">
            <v>0</v>
          </cell>
          <cell r="N1656">
            <v>0</v>
          </cell>
          <cell r="O1656" t="str">
            <v>"Ekolot-5" lotereyasining to`langan chiptalari</v>
          </cell>
        </row>
        <row r="1657">
          <cell r="A1657">
            <v>9</v>
          </cell>
          <cell r="B1657">
            <v>214</v>
          </cell>
          <cell r="C1657">
            <v>8659</v>
          </cell>
          <cell r="D1657">
            <v>9953.25</v>
          </cell>
          <cell r="E1657">
            <v>25</v>
          </cell>
          <cell r="F1657">
            <v>95497.36</v>
          </cell>
          <cell r="H1657">
            <v>6</v>
          </cell>
          <cell r="I1657">
            <v>2400</v>
          </cell>
          <cell r="J1657">
            <v>0</v>
          </cell>
          <cell r="K1657">
            <v>9600</v>
          </cell>
          <cell r="L1657">
            <v>12000</v>
          </cell>
          <cell r="M1657">
            <v>0</v>
          </cell>
          <cell r="N1657">
            <v>0</v>
          </cell>
          <cell r="O1657" t="str">
            <v>"Ekolot-5" lotereyasining to`langan chiptalari</v>
          </cell>
        </row>
        <row r="1658">
          <cell r="A1658">
            <v>9</v>
          </cell>
          <cell r="B1658">
            <v>214</v>
          </cell>
          <cell r="C1658">
            <v>3563</v>
          </cell>
          <cell r="D1658">
            <v>9953.26</v>
          </cell>
          <cell r="E1658">
            <v>25</v>
          </cell>
          <cell r="F1658">
            <v>95497.37</v>
          </cell>
          <cell r="H1658">
            <v>6</v>
          </cell>
          <cell r="I1658">
            <v>0</v>
          </cell>
          <cell r="J1658">
            <v>0</v>
          </cell>
          <cell r="K1658">
            <v>34300</v>
          </cell>
          <cell r="L1658">
            <v>0</v>
          </cell>
          <cell r="M1658">
            <v>34300</v>
          </cell>
          <cell r="N1658">
            <v>0</v>
          </cell>
          <cell r="O1658" t="str">
            <v>"Инсон манфаатлари учун" (5 разряд) lotereyasining to`langan</v>
          </cell>
        </row>
        <row r="1659">
          <cell r="A1659">
            <v>9</v>
          </cell>
          <cell r="B1659">
            <v>214</v>
          </cell>
          <cell r="C1659">
            <v>5996</v>
          </cell>
          <cell r="D1659">
            <v>9953.26</v>
          </cell>
          <cell r="E1659">
            <v>25</v>
          </cell>
          <cell r="F1659">
            <v>95497.37</v>
          </cell>
          <cell r="H1659">
            <v>6</v>
          </cell>
          <cell r="I1659">
            <v>0</v>
          </cell>
          <cell r="J1659">
            <v>0</v>
          </cell>
          <cell r="K1659">
            <v>58650</v>
          </cell>
          <cell r="L1659">
            <v>0</v>
          </cell>
          <cell r="M1659">
            <v>58650</v>
          </cell>
          <cell r="N1659">
            <v>0</v>
          </cell>
          <cell r="O1659" t="str">
            <v>"Инсон манфаатлари учун" (5 разряд) lotereyasining to`langan</v>
          </cell>
        </row>
        <row r="1660">
          <cell r="A1660">
            <v>9</v>
          </cell>
          <cell r="B1660">
            <v>214</v>
          </cell>
          <cell r="C1660">
            <v>7845</v>
          </cell>
          <cell r="D1660">
            <v>9953.26</v>
          </cell>
          <cell r="E1660">
            <v>25</v>
          </cell>
          <cell r="F1660">
            <v>95497.37</v>
          </cell>
          <cell r="H1660">
            <v>6</v>
          </cell>
          <cell r="I1660">
            <v>0</v>
          </cell>
          <cell r="J1660">
            <v>0</v>
          </cell>
          <cell r="K1660">
            <v>46450</v>
          </cell>
          <cell r="L1660">
            <v>0</v>
          </cell>
          <cell r="M1660">
            <v>46450</v>
          </cell>
          <cell r="N1660">
            <v>0</v>
          </cell>
          <cell r="O1660" t="str">
            <v>"Инсон манфаатлари учун" (5 разряд) lotereyasining to`langan</v>
          </cell>
        </row>
        <row r="1661">
          <cell r="A1661">
            <v>9</v>
          </cell>
          <cell r="B1661">
            <v>214</v>
          </cell>
          <cell r="C1661">
            <v>7948</v>
          </cell>
          <cell r="D1661">
            <v>9953.26</v>
          </cell>
          <cell r="E1661">
            <v>25</v>
          </cell>
          <cell r="F1661">
            <v>95497.37</v>
          </cell>
          <cell r="H1661">
            <v>6</v>
          </cell>
          <cell r="I1661">
            <v>0</v>
          </cell>
          <cell r="J1661">
            <v>0</v>
          </cell>
          <cell r="K1661">
            <v>47850</v>
          </cell>
          <cell r="L1661">
            <v>0</v>
          </cell>
          <cell r="M1661">
            <v>47850</v>
          </cell>
          <cell r="N1661">
            <v>0</v>
          </cell>
          <cell r="O1661" t="str">
            <v>"Инсон манфаатлари учун" (5 разряд) lotereyasining to`langan</v>
          </cell>
        </row>
        <row r="1662">
          <cell r="A1662">
            <v>9</v>
          </cell>
          <cell r="B1662">
            <v>214</v>
          </cell>
          <cell r="C1662">
            <v>8002</v>
          </cell>
          <cell r="D1662">
            <v>9953.26</v>
          </cell>
          <cell r="E1662">
            <v>25</v>
          </cell>
          <cell r="F1662">
            <v>95497.37</v>
          </cell>
          <cell r="H1662">
            <v>6</v>
          </cell>
          <cell r="I1662">
            <v>0</v>
          </cell>
          <cell r="J1662">
            <v>0</v>
          </cell>
          <cell r="K1662">
            <v>7350</v>
          </cell>
          <cell r="L1662">
            <v>0</v>
          </cell>
          <cell r="M1662">
            <v>7350</v>
          </cell>
          <cell r="N1662">
            <v>0</v>
          </cell>
          <cell r="O1662" t="str">
            <v>"Инсон манфаатлари учун" (5 разряд) lotereyasining to`langan</v>
          </cell>
        </row>
        <row r="1663">
          <cell r="A1663">
            <v>9</v>
          </cell>
          <cell r="B1663">
            <v>214</v>
          </cell>
          <cell r="C1663">
            <v>8104</v>
          </cell>
          <cell r="D1663">
            <v>9953.26</v>
          </cell>
          <cell r="E1663">
            <v>25</v>
          </cell>
          <cell r="F1663">
            <v>95497.37</v>
          </cell>
          <cell r="H1663">
            <v>6</v>
          </cell>
          <cell r="I1663">
            <v>0</v>
          </cell>
          <cell r="J1663">
            <v>0</v>
          </cell>
          <cell r="K1663">
            <v>6150</v>
          </cell>
          <cell r="L1663">
            <v>0</v>
          </cell>
          <cell r="M1663">
            <v>6150</v>
          </cell>
          <cell r="N1663">
            <v>0</v>
          </cell>
          <cell r="O1663" t="str">
            <v>"Инсон манфаатлари учун" (5 разряд) lotereyasining to`langan</v>
          </cell>
        </row>
        <row r="1664">
          <cell r="A1664">
            <v>9</v>
          </cell>
          <cell r="B1664">
            <v>214</v>
          </cell>
          <cell r="C1664">
            <v>8137</v>
          </cell>
          <cell r="D1664">
            <v>9953.26</v>
          </cell>
          <cell r="E1664">
            <v>25</v>
          </cell>
          <cell r="F1664">
            <v>95497.37</v>
          </cell>
          <cell r="H1664">
            <v>6</v>
          </cell>
          <cell r="I1664">
            <v>0</v>
          </cell>
          <cell r="J1664">
            <v>0</v>
          </cell>
          <cell r="K1664">
            <v>6300</v>
          </cell>
          <cell r="L1664">
            <v>0</v>
          </cell>
          <cell r="M1664">
            <v>6300</v>
          </cell>
          <cell r="N1664">
            <v>0</v>
          </cell>
          <cell r="O1664" t="str">
            <v>"Инсон манфаатлари учун" (5 разряд) lotereyasining to`langan</v>
          </cell>
        </row>
        <row r="1665">
          <cell r="A1665">
            <v>9</v>
          </cell>
          <cell r="B1665">
            <v>214</v>
          </cell>
          <cell r="C1665">
            <v>8298</v>
          </cell>
          <cell r="D1665">
            <v>9953.26</v>
          </cell>
          <cell r="E1665">
            <v>25</v>
          </cell>
          <cell r="F1665">
            <v>95497.37</v>
          </cell>
          <cell r="H1665">
            <v>6</v>
          </cell>
          <cell r="I1665">
            <v>0</v>
          </cell>
          <cell r="J1665">
            <v>0</v>
          </cell>
          <cell r="K1665">
            <v>29000</v>
          </cell>
          <cell r="L1665">
            <v>0</v>
          </cell>
          <cell r="M1665">
            <v>29000</v>
          </cell>
          <cell r="N1665">
            <v>0</v>
          </cell>
          <cell r="O1665" t="str">
            <v>"Инсон манфаатлари учун" (5 разряд) lotereyasining to`langan</v>
          </cell>
        </row>
        <row r="1666">
          <cell r="A1666">
            <v>9</v>
          </cell>
          <cell r="B1666">
            <v>214</v>
          </cell>
          <cell r="C1666">
            <v>8533</v>
          </cell>
          <cell r="D1666">
            <v>9953.26</v>
          </cell>
          <cell r="E1666">
            <v>25</v>
          </cell>
          <cell r="F1666">
            <v>95497.37</v>
          </cell>
          <cell r="H1666">
            <v>6</v>
          </cell>
          <cell r="I1666">
            <v>0</v>
          </cell>
          <cell r="J1666">
            <v>0</v>
          </cell>
          <cell r="K1666">
            <v>37950</v>
          </cell>
          <cell r="L1666">
            <v>0</v>
          </cell>
          <cell r="M1666">
            <v>37950</v>
          </cell>
          <cell r="N1666">
            <v>0</v>
          </cell>
          <cell r="O1666" t="str">
            <v>"Инсон манфаатлари учун" (5 разряд) lotereyasining to`langan</v>
          </cell>
        </row>
        <row r="1667">
          <cell r="A1667">
            <v>9</v>
          </cell>
          <cell r="B1667">
            <v>214</v>
          </cell>
          <cell r="C1667">
            <v>8659</v>
          </cell>
          <cell r="D1667">
            <v>9953.26</v>
          </cell>
          <cell r="E1667">
            <v>25</v>
          </cell>
          <cell r="F1667">
            <v>95497.37</v>
          </cell>
          <cell r="H1667">
            <v>6</v>
          </cell>
          <cell r="I1667">
            <v>0</v>
          </cell>
          <cell r="J1667">
            <v>0</v>
          </cell>
          <cell r="K1667">
            <v>31150</v>
          </cell>
          <cell r="L1667">
            <v>0</v>
          </cell>
          <cell r="M1667">
            <v>31150</v>
          </cell>
          <cell r="N1667">
            <v>0</v>
          </cell>
          <cell r="O1667" t="str">
            <v>"Инсон манфаатлари учун" (5 разряд) lotereyasining to`langan</v>
          </cell>
        </row>
        <row r="1668">
          <cell r="A1668">
            <v>9</v>
          </cell>
          <cell r="B1668">
            <v>214</v>
          </cell>
          <cell r="C1668">
            <v>3563</v>
          </cell>
          <cell r="D1668">
            <v>9953.27</v>
          </cell>
          <cell r="E1668">
            <v>0</v>
          </cell>
          <cell r="F1668">
            <v>95497.38</v>
          </cell>
          <cell r="H1668">
            <v>0</v>
          </cell>
          <cell r="I1668">
            <v>0</v>
          </cell>
          <cell r="J1668">
            <v>0</v>
          </cell>
          <cell r="K1668">
            <v>132450</v>
          </cell>
          <cell r="L1668">
            <v>132450</v>
          </cell>
          <cell r="M1668">
            <v>0</v>
          </cell>
          <cell r="N1668">
            <v>0</v>
          </cell>
          <cell r="O1668" t="str">
            <v>"Эколот-6" lotereyasining to`langan chiptalari</v>
          </cell>
        </row>
        <row r="1669">
          <cell r="A1669">
            <v>9</v>
          </cell>
          <cell r="B1669">
            <v>214</v>
          </cell>
          <cell r="C1669">
            <v>7783</v>
          </cell>
          <cell r="D1669">
            <v>9953.27</v>
          </cell>
          <cell r="E1669">
            <v>0</v>
          </cell>
          <cell r="F1669">
            <v>95497.38</v>
          </cell>
          <cell r="H1669">
            <v>0</v>
          </cell>
          <cell r="I1669">
            <v>0</v>
          </cell>
          <cell r="J1669">
            <v>0</v>
          </cell>
          <cell r="K1669">
            <v>86900</v>
          </cell>
          <cell r="L1669">
            <v>86900</v>
          </cell>
          <cell r="M1669">
            <v>0</v>
          </cell>
          <cell r="N1669">
            <v>0</v>
          </cell>
          <cell r="O1669" t="str">
            <v>"Эколот-6" lotereyasining to`langan chiptalari</v>
          </cell>
        </row>
        <row r="1670">
          <cell r="A1670">
            <v>9</v>
          </cell>
          <cell r="B1670">
            <v>214</v>
          </cell>
          <cell r="C1670">
            <v>7948</v>
          </cell>
          <cell r="D1670">
            <v>9953.27</v>
          </cell>
          <cell r="E1670">
            <v>0</v>
          </cell>
          <cell r="F1670">
            <v>95497.38</v>
          </cell>
          <cell r="H1670">
            <v>0</v>
          </cell>
          <cell r="I1670">
            <v>0</v>
          </cell>
          <cell r="J1670">
            <v>0</v>
          </cell>
          <cell r="K1670">
            <v>66850</v>
          </cell>
          <cell r="L1670">
            <v>66850</v>
          </cell>
          <cell r="M1670">
            <v>0</v>
          </cell>
          <cell r="N1670">
            <v>0</v>
          </cell>
          <cell r="O1670" t="str">
            <v>"Эколот-6" lotereyasining to`langan chiptalari</v>
          </cell>
        </row>
        <row r="1671">
          <cell r="A1671">
            <v>9</v>
          </cell>
          <cell r="B1671">
            <v>214</v>
          </cell>
          <cell r="C1671">
            <v>8104</v>
          </cell>
          <cell r="D1671">
            <v>9953.27</v>
          </cell>
          <cell r="E1671">
            <v>0</v>
          </cell>
          <cell r="F1671">
            <v>95497.38</v>
          </cell>
          <cell r="H1671">
            <v>0</v>
          </cell>
          <cell r="I1671">
            <v>0</v>
          </cell>
          <cell r="J1671">
            <v>0</v>
          </cell>
          <cell r="K1671">
            <v>121500</v>
          </cell>
          <cell r="L1671">
            <v>121500</v>
          </cell>
          <cell r="M1671">
            <v>0</v>
          </cell>
          <cell r="N1671">
            <v>0</v>
          </cell>
          <cell r="O1671" t="str">
            <v>"Эколот-6" lotereyasining to`langan chiptalari</v>
          </cell>
        </row>
        <row r="1672">
          <cell r="A1672">
            <v>9</v>
          </cell>
          <cell r="B1672">
            <v>214</v>
          </cell>
          <cell r="C1672">
            <v>8137</v>
          </cell>
          <cell r="D1672">
            <v>9953.27</v>
          </cell>
          <cell r="E1672">
            <v>0</v>
          </cell>
          <cell r="F1672">
            <v>95497.38</v>
          </cell>
          <cell r="H1672">
            <v>0</v>
          </cell>
          <cell r="I1672">
            <v>0</v>
          </cell>
          <cell r="J1672">
            <v>0</v>
          </cell>
          <cell r="K1672">
            <v>55550</v>
          </cell>
          <cell r="L1672">
            <v>55550</v>
          </cell>
          <cell r="M1672">
            <v>0</v>
          </cell>
          <cell r="N1672">
            <v>0</v>
          </cell>
          <cell r="O1672" t="str">
            <v>"Эколот-6" lotereyasining to`langan chiptalari</v>
          </cell>
        </row>
        <row r="1673">
          <cell r="A1673">
            <v>9</v>
          </cell>
          <cell r="B1673">
            <v>214</v>
          </cell>
          <cell r="C1673">
            <v>3563</v>
          </cell>
          <cell r="D1673">
            <v>9953.2800000000007</v>
          </cell>
          <cell r="E1673">
            <v>0</v>
          </cell>
          <cell r="F1673">
            <v>95497.39</v>
          </cell>
          <cell r="H1673">
            <v>0</v>
          </cell>
          <cell r="I1673">
            <v>0</v>
          </cell>
          <cell r="J1673">
            <v>0</v>
          </cell>
          <cell r="K1673">
            <v>312950</v>
          </cell>
          <cell r="L1673">
            <v>260450</v>
          </cell>
          <cell r="M1673">
            <v>52500</v>
          </cell>
          <cell r="N1673">
            <v>0</v>
          </cell>
          <cell r="O1673" t="str">
            <v>"Эколот-7" lotereyasining to`langan chiptalari</v>
          </cell>
        </row>
        <row r="1674">
          <cell r="A1674">
            <v>9</v>
          </cell>
          <cell r="B1674">
            <v>214</v>
          </cell>
          <cell r="C1674">
            <v>5996</v>
          </cell>
          <cell r="D1674">
            <v>9953.2800000000007</v>
          </cell>
          <cell r="E1674">
            <v>0</v>
          </cell>
          <cell r="F1674">
            <v>95497.39</v>
          </cell>
          <cell r="H1674">
            <v>0</v>
          </cell>
          <cell r="I1674">
            <v>0</v>
          </cell>
          <cell r="J1674">
            <v>0</v>
          </cell>
          <cell r="K1674">
            <v>70000</v>
          </cell>
          <cell r="L1674">
            <v>10000</v>
          </cell>
          <cell r="M1674">
            <v>60000</v>
          </cell>
          <cell r="N1674">
            <v>0</v>
          </cell>
          <cell r="O1674" t="str">
            <v>"Эколот-7" lotereyasining to`langan chiptalari</v>
          </cell>
        </row>
        <row r="1675">
          <cell r="A1675">
            <v>9</v>
          </cell>
          <cell r="B1675">
            <v>214</v>
          </cell>
          <cell r="C1675">
            <v>7783</v>
          </cell>
          <cell r="D1675">
            <v>9953.2800000000007</v>
          </cell>
          <cell r="E1675">
            <v>0</v>
          </cell>
          <cell r="F1675">
            <v>95497.39</v>
          </cell>
          <cell r="H1675">
            <v>0</v>
          </cell>
          <cell r="I1675">
            <v>0</v>
          </cell>
          <cell r="J1675">
            <v>0</v>
          </cell>
          <cell r="K1675">
            <v>435000</v>
          </cell>
          <cell r="L1675">
            <v>434000</v>
          </cell>
          <cell r="M1675">
            <v>1000</v>
          </cell>
          <cell r="N1675">
            <v>0</v>
          </cell>
          <cell r="O1675" t="str">
            <v>"Эколот-7" lotereyasining to`langan chiptalari</v>
          </cell>
        </row>
        <row r="1676">
          <cell r="A1676">
            <v>9</v>
          </cell>
          <cell r="B1676">
            <v>214</v>
          </cell>
          <cell r="C1676">
            <v>7948</v>
          </cell>
          <cell r="D1676">
            <v>9953.2800000000007</v>
          </cell>
          <cell r="E1676">
            <v>0</v>
          </cell>
          <cell r="F1676">
            <v>95497.39</v>
          </cell>
          <cell r="H1676">
            <v>0</v>
          </cell>
          <cell r="I1676">
            <v>0</v>
          </cell>
          <cell r="J1676">
            <v>0</v>
          </cell>
          <cell r="K1676">
            <v>442000</v>
          </cell>
          <cell r="L1676">
            <v>328500</v>
          </cell>
          <cell r="M1676">
            <v>113500</v>
          </cell>
          <cell r="N1676">
            <v>0</v>
          </cell>
          <cell r="O1676" t="str">
            <v>"Эколот-7" lotereyasining to`langan chiptalari</v>
          </cell>
        </row>
        <row r="1677">
          <cell r="A1677">
            <v>9</v>
          </cell>
          <cell r="B1677">
            <v>214</v>
          </cell>
          <cell r="C1677">
            <v>8002</v>
          </cell>
          <cell r="D1677">
            <v>9953.2800000000007</v>
          </cell>
          <cell r="E1677">
            <v>0</v>
          </cell>
          <cell r="F1677">
            <v>95497.39</v>
          </cell>
          <cell r="H1677">
            <v>0</v>
          </cell>
          <cell r="I1677">
            <v>0</v>
          </cell>
          <cell r="J1677">
            <v>0</v>
          </cell>
          <cell r="K1677">
            <v>411000</v>
          </cell>
          <cell r="L1677">
            <v>0</v>
          </cell>
          <cell r="M1677">
            <v>411000</v>
          </cell>
          <cell r="N1677">
            <v>0</v>
          </cell>
          <cell r="O1677" t="str">
            <v>"Эколот-7" lotereyasining to`langan chiptalari</v>
          </cell>
        </row>
        <row r="1678">
          <cell r="A1678">
            <v>9</v>
          </cell>
          <cell r="B1678">
            <v>214</v>
          </cell>
          <cell r="C1678">
            <v>8104</v>
          </cell>
          <cell r="D1678">
            <v>9953.2800000000007</v>
          </cell>
          <cell r="E1678">
            <v>0</v>
          </cell>
          <cell r="F1678">
            <v>95497.39</v>
          </cell>
          <cell r="H1678">
            <v>0</v>
          </cell>
          <cell r="I1678">
            <v>0</v>
          </cell>
          <cell r="J1678">
            <v>0</v>
          </cell>
          <cell r="K1678">
            <v>452000</v>
          </cell>
          <cell r="L1678">
            <v>452000</v>
          </cell>
          <cell r="M1678">
            <v>0</v>
          </cell>
          <cell r="N1678">
            <v>0</v>
          </cell>
          <cell r="O1678" t="str">
            <v>"Эколот-7" lotereyasining to`langan chiptalari</v>
          </cell>
        </row>
        <row r="1679">
          <cell r="A1679">
            <v>9</v>
          </cell>
          <cell r="B1679">
            <v>214</v>
          </cell>
          <cell r="C1679">
            <v>8137</v>
          </cell>
          <cell r="D1679">
            <v>9953.2800000000007</v>
          </cell>
          <cell r="E1679">
            <v>0</v>
          </cell>
          <cell r="F1679">
            <v>95497.39</v>
          </cell>
          <cell r="H1679">
            <v>0</v>
          </cell>
          <cell r="I1679">
            <v>0</v>
          </cell>
          <cell r="J1679">
            <v>0</v>
          </cell>
          <cell r="K1679">
            <v>261000</v>
          </cell>
          <cell r="L1679">
            <v>206500</v>
          </cell>
          <cell r="M1679">
            <v>54500</v>
          </cell>
          <cell r="N1679">
            <v>0</v>
          </cell>
          <cell r="O1679" t="str">
            <v>"" lotereyasining to`langan chiptalari</v>
          </cell>
        </row>
        <row r="1680">
          <cell r="A1680">
            <v>9</v>
          </cell>
          <cell r="B1680">
            <v>214</v>
          </cell>
          <cell r="C1680">
            <v>8298</v>
          </cell>
          <cell r="D1680">
            <v>9953.2800000000007</v>
          </cell>
          <cell r="E1680">
            <v>0</v>
          </cell>
          <cell r="F1680">
            <v>95497.39</v>
          </cell>
          <cell r="H1680">
            <v>0</v>
          </cell>
          <cell r="I1680">
            <v>0</v>
          </cell>
          <cell r="J1680">
            <v>0</v>
          </cell>
          <cell r="K1680">
            <v>10000</v>
          </cell>
          <cell r="L1680">
            <v>10000</v>
          </cell>
          <cell r="M1680">
            <v>0</v>
          </cell>
          <cell r="N1680">
            <v>0</v>
          </cell>
          <cell r="O1680" t="str">
            <v>"Эколот-7" lotereyasining to`langan chiptalari</v>
          </cell>
        </row>
        <row r="1681">
          <cell r="A1681">
            <v>9</v>
          </cell>
          <cell r="B1681">
            <v>214</v>
          </cell>
          <cell r="C1681">
            <v>3563</v>
          </cell>
          <cell r="D1681">
            <v>9953.2999999999993</v>
          </cell>
          <cell r="E1681">
            <v>0</v>
          </cell>
          <cell r="F1681">
            <v>95497.41</v>
          </cell>
          <cell r="H1681">
            <v>0</v>
          </cell>
          <cell r="I1681">
            <v>0</v>
          </cell>
          <cell r="J1681">
            <v>0</v>
          </cell>
          <cell r="K1681">
            <v>401700</v>
          </cell>
          <cell r="L1681">
            <v>302000</v>
          </cell>
          <cell r="M1681">
            <v>99700</v>
          </cell>
          <cell r="N1681">
            <v>0</v>
          </cell>
          <cell r="O1681" t="str">
            <v>"Эколот-8" lotereyasining to`langan chiptalari</v>
          </cell>
        </row>
        <row r="1682">
          <cell r="A1682">
            <v>9</v>
          </cell>
          <cell r="B1682">
            <v>214</v>
          </cell>
          <cell r="C1682">
            <v>5996</v>
          </cell>
          <cell r="D1682">
            <v>9953.2999999999993</v>
          </cell>
          <cell r="E1682">
            <v>0</v>
          </cell>
          <cell r="F1682">
            <v>95497.41</v>
          </cell>
          <cell r="H1682">
            <v>0</v>
          </cell>
          <cell r="I1682">
            <v>0</v>
          </cell>
          <cell r="J1682">
            <v>0</v>
          </cell>
          <cell r="K1682">
            <v>77800</v>
          </cell>
          <cell r="L1682">
            <v>55800</v>
          </cell>
          <cell r="M1682">
            <v>22000</v>
          </cell>
          <cell r="N1682">
            <v>0</v>
          </cell>
          <cell r="O1682" t="str">
            <v>"Эколот-8" lotereyasining to`langan chiptalari</v>
          </cell>
        </row>
        <row r="1683">
          <cell r="A1683">
            <v>9</v>
          </cell>
          <cell r="B1683">
            <v>214</v>
          </cell>
          <cell r="C1683">
            <v>7783</v>
          </cell>
          <cell r="D1683">
            <v>9953.2999999999993</v>
          </cell>
          <cell r="E1683">
            <v>0</v>
          </cell>
          <cell r="F1683">
            <v>95497.41</v>
          </cell>
          <cell r="H1683">
            <v>0</v>
          </cell>
          <cell r="I1683">
            <v>0</v>
          </cell>
          <cell r="J1683">
            <v>0</v>
          </cell>
          <cell r="K1683">
            <v>174600</v>
          </cell>
          <cell r="L1683">
            <v>165700</v>
          </cell>
          <cell r="M1683">
            <v>8900</v>
          </cell>
          <cell r="N1683">
            <v>0</v>
          </cell>
          <cell r="O1683" t="str">
            <v>"Эколот-8" lotereyasining to`langan chiptalari</v>
          </cell>
        </row>
        <row r="1684">
          <cell r="A1684">
            <v>9</v>
          </cell>
          <cell r="B1684">
            <v>214</v>
          </cell>
          <cell r="C1684">
            <v>7948</v>
          </cell>
          <cell r="D1684">
            <v>9953.2999999999993</v>
          </cell>
          <cell r="E1684">
            <v>0</v>
          </cell>
          <cell r="F1684">
            <v>95497.41</v>
          </cell>
          <cell r="H1684">
            <v>0</v>
          </cell>
          <cell r="I1684">
            <v>0</v>
          </cell>
          <cell r="J1684">
            <v>0</v>
          </cell>
          <cell r="K1684">
            <v>455500</v>
          </cell>
          <cell r="L1684">
            <v>0</v>
          </cell>
          <cell r="M1684">
            <v>455500</v>
          </cell>
          <cell r="N1684">
            <v>0</v>
          </cell>
          <cell r="O1684" t="str">
            <v>"Эколот-8" lotereyasining to`langan chiptalari</v>
          </cell>
        </row>
        <row r="1685">
          <cell r="A1685">
            <v>9</v>
          </cell>
          <cell r="B1685">
            <v>214</v>
          </cell>
          <cell r="C1685">
            <v>8002</v>
          </cell>
          <cell r="D1685">
            <v>9953.2999999999993</v>
          </cell>
          <cell r="E1685">
            <v>0</v>
          </cell>
          <cell r="F1685">
            <v>95497.41</v>
          </cell>
          <cell r="H1685">
            <v>0</v>
          </cell>
          <cell r="I1685">
            <v>0</v>
          </cell>
          <cell r="J1685">
            <v>0</v>
          </cell>
          <cell r="K1685">
            <v>176800</v>
          </cell>
          <cell r="L1685">
            <v>167100</v>
          </cell>
          <cell r="M1685">
            <v>9700</v>
          </cell>
          <cell r="N1685">
            <v>0</v>
          </cell>
          <cell r="O1685" t="str">
            <v>"Эколот-8" lotereyasining to`langan chiptalari</v>
          </cell>
        </row>
        <row r="1686">
          <cell r="A1686">
            <v>9</v>
          </cell>
          <cell r="B1686">
            <v>214</v>
          </cell>
          <cell r="C1686">
            <v>8104</v>
          </cell>
          <cell r="D1686">
            <v>9953.2999999999993</v>
          </cell>
          <cell r="E1686">
            <v>0</v>
          </cell>
          <cell r="F1686">
            <v>95497.41</v>
          </cell>
          <cell r="H1686">
            <v>0</v>
          </cell>
          <cell r="I1686">
            <v>0</v>
          </cell>
          <cell r="J1686">
            <v>0</v>
          </cell>
          <cell r="K1686">
            <v>223300</v>
          </cell>
          <cell r="L1686">
            <v>203700</v>
          </cell>
          <cell r="M1686">
            <v>19600</v>
          </cell>
          <cell r="N1686">
            <v>0</v>
          </cell>
          <cell r="O1686" t="str">
            <v>"Эколот-8" lotereyasining to`langan chiptalari</v>
          </cell>
        </row>
        <row r="1687">
          <cell r="A1687">
            <v>9</v>
          </cell>
          <cell r="B1687">
            <v>214</v>
          </cell>
          <cell r="C1687">
            <v>8137</v>
          </cell>
          <cell r="D1687">
            <v>9953.2999999999993</v>
          </cell>
          <cell r="E1687">
            <v>0</v>
          </cell>
          <cell r="F1687">
            <v>95497.41</v>
          </cell>
          <cell r="H1687">
            <v>0</v>
          </cell>
          <cell r="I1687">
            <v>0</v>
          </cell>
          <cell r="J1687">
            <v>0</v>
          </cell>
          <cell r="K1687">
            <v>179200</v>
          </cell>
          <cell r="L1687">
            <v>0</v>
          </cell>
          <cell r="M1687">
            <v>179200</v>
          </cell>
          <cell r="N1687">
            <v>0</v>
          </cell>
          <cell r="O1687" t="str">
            <v>"Эколот-8" lotereyasining to`langan chiptalari</v>
          </cell>
        </row>
        <row r="1688">
          <cell r="A1688">
            <v>9</v>
          </cell>
          <cell r="B1688">
            <v>214</v>
          </cell>
          <cell r="C1688">
            <v>8298</v>
          </cell>
          <cell r="D1688">
            <v>9953.2999999999993</v>
          </cell>
          <cell r="E1688">
            <v>0</v>
          </cell>
          <cell r="F1688">
            <v>95497.41</v>
          </cell>
          <cell r="H1688">
            <v>0</v>
          </cell>
          <cell r="I1688">
            <v>0</v>
          </cell>
          <cell r="J1688">
            <v>0</v>
          </cell>
          <cell r="K1688">
            <v>209400</v>
          </cell>
          <cell r="L1688">
            <v>32000</v>
          </cell>
          <cell r="M1688">
            <v>177400</v>
          </cell>
          <cell r="N1688">
            <v>0</v>
          </cell>
          <cell r="O1688" t="str">
            <v>"Эколот-8" lotereyasining to`langan chiptalari</v>
          </cell>
        </row>
        <row r="1689">
          <cell r="A1689">
            <v>9</v>
          </cell>
          <cell r="B1689">
            <v>214</v>
          </cell>
          <cell r="C1689">
            <v>3563</v>
          </cell>
          <cell r="D1689">
            <v>9953.31</v>
          </cell>
          <cell r="E1689">
            <v>0</v>
          </cell>
          <cell r="F1689">
            <v>95497.42</v>
          </cell>
          <cell r="H1689">
            <v>0</v>
          </cell>
          <cell r="I1689">
            <v>0</v>
          </cell>
          <cell r="J1689">
            <v>0</v>
          </cell>
          <cell r="K1689">
            <v>451975</v>
          </cell>
          <cell r="L1689">
            <v>271350</v>
          </cell>
          <cell r="M1689">
            <v>180625</v>
          </cell>
          <cell r="N1689">
            <v>0</v>
          </cell>
          <cell r="O1689" t="str">
            <v>"Эколот-9" lotereyasining to`langan chiptalari</v>
          </cell>
        </row>
        <row r="1690">
          <cell r="A1690">
            <v>9</v>
          </cell>
          <cell r="B1690">
            <v>214</v>
          </cell>
          <cell r="C1690">
            <v>5996</v>
          </cell>
          <cell r="D1690">
            <v>9953.31</v>
          </cell>
          <cell r="E1690">
            <v>0</v>
          </cell>
          <cell r="F1690">
            <v>95497.42</v>
          </cell>
          <cell r="H1690">
            <v>0</v>
          </cell>
          <cell r="I1690">
            <v>0</v>
          </cell>
          <cell r="J1690">
            <v>0</v>
          </cell>
          <cell r="K1690">
            <v>634900</v>
          </cell>
          <cell r="L1690">
            <v>509775</v>
          </cell>
          <cell r="M1690">
            <v>125125</v>
          </cell>
          <cell r="N1690">
            <v>0</v>
          </cell>
          <cell r="O1690" t="str">
            <v>"Эколот-9" lotereyasining to`langan chiptalari</v>
          </cell>
        </row>
        <row r="1691">
          <cell r="A1691">
            <v>9</v>
          </cell>
          <cell r="B1691">
            <v>214</v>
          </cell>
          <cell r="C1691">
            <v>7783</v>
          </cell>
          <cell r="D1691">
            <v>9953.31</v>
          </cell>
          <cell r="E1691">
            <v>0</v>
          </cell>
          <cell r="F1691">
            <v>95497.42</v>
          </cell>
          <cell r="H1691">
            <v>0</v>
          </cell>
          <cell r="I1691">
            <v>0</v>
          </cell>
          <cell r="J1691">
            <v>0</v>
          </cell>
          <cell r="K1691">
            <v>435550</v>
          </cell>
          <cell r="L1691">
            <v>270550</v>
          </cell>
          <cell r="M1691">
            <v>165000</v>
          </cell>
          <cell r="N1691">
            <v>0</v>
          </cell>
          <cell r="O1691" t="str">
            <v>"Эколот-9" lotereyasining to`langan chiptalari</v>
          </cell>
        </row>
        <row r="1692">
          <cell r="A1692">
            <v>9</v>
          </cell>
          <cell r="B1692">
            <v>214</v>
          </cell>
          <cell r="C1692">
            <v>7845</v>
          </cell>
          <cell r="D1692">
            <v>9953.31</v>
          </cell>
          <cell r="E1692">
            <v>0</v>
          </cell>
          <cell r="F1692">
            <v>95497.42</v>
          </cell>
          <cell r="H1692">
            <v>0</v>
          </cell>
          <cell r="I1692">
            <v>0</v>
          </cell>
          <cell r="J1692">
            <v>0</v>
          </cell>
          <cell r="K1692">
            <v>851475</v>
          </cell>
          <cell r="L1692">
            <v>0</v>
          </cell>
          <cell r="M1692">
            <v>851475</v>
          </cell>
          <cell r="N1692">
            <v>0</v>
          </cell>
          <cell r="O1692" t="str">
            <v>"Эколот-9" lotereyasining to`langan chiptalari</v>
          </cell>
        </row>
        <row r="1693">
          <cell r="A1693">
            <v>9</v>
          </cell>
          <cell r="B1693">
            <v>214</v>
          </cell>
          <cell r="C1693">
            <v>7948</v>
          </cell>
          <cell r="D1693">
            <v>9953.31</v>
          </cell>
          <cell r="E1693">
            <v>0</v>
          </cell>
          <cell r="F1693">
            <v>95497.42</v>
          </cell>
          <cell r="H1693">
            <v>0</v>
          </cell>
          <cell r="I1693">
            <v>0</v>
          </cell>
          <cell r="J1693">
            <v>0</v>
          </cell>
          <cell r="K1693">
            <v>934900</v>
          </cell>
          <cell r="L1693">
            <v>0</v>
          </cell>
          <cell r="M1693">
            <v>934900</v>
          </cell>
          <cell r="N1693">
            <v>0</v>
          </cell>
          <cell r="O1693" t="str">
            <v>"Эколот-9" lotereyasining to`langan chiptalari</v>
          </cell>
        </row>
        <row r="1694">
          <cell r="A1694">
            <v>9</v>
          </cell>
          <cell r="B1694">
            <v>214</v>
          </cell>
          <cell r="C1694">
            <v>8002</v>
          </cell>
          <cell r="D1694">
            <v>9953.31</v>
          </cell>
          <cell r="E1694">
            <v>0</v>
          </cell>
          <cell r="F1694">
            <v>95497.42</v>
          </cell>
          <cell r="H1694">
            <v>0</v>
          </cell>
          <cell r="I1694">
            <v>0</v>
          </cell>
          <cell r="J1694">
            <v>0</v>
          </cell>
          <cell r="K1694">
            <v>677500</v>
          </cell>
          <cell r="L1694">
            <v>638050</v>
          </cell>
          <cell r="M1694">
            <v>39450</v>
          </cell>
          <cell r="N1694">
            <v>0</v>
          </cell>
          <cell r="O1694" t="str">
            <v>"Эколот-9" lotereyasining to`langan chiptalari</v>
          </cell>
        </row>
        <row r="1695">
          <cell r="A1695">
            <v>9</v>
          </cell>
          <cell r="B1695">
            <v>214</v>
          </cell>
          <cell r="C1695">
            <v>8104</v>
          </cell>
          <cell r="D1695">
            <v>9953.31</v>
          </cell>
          <cell r="E1695">
            <v>0</v>
          </cell>
          <cell r="F1695">
            <v>95497.42</v>
          </cell>
          <cell r="H1695">
            <v>0</v>
          </cell>
          <cell r="I1695">
            <v>0</v>
          </cell>
          <cell r="J1695">
            <v>0</v>
          </cell>
          <cell r="K1695">
            <v>140500</v>
          </cell>
          <cell r="L1695">
            <v>105100</v>
          </cell>
          <cell r="M1695">
            <v>35400</v>
          </cell>
          <cell r="N1695">
            <v>0</v>
          </cell>
          <cell r="O1695" t="str">
            <v>"Эколот-9" lotereyasining to`langan chiptalari</v>
          </cell>
        </row>
        <row r="1696">
          <cell r="A1696">
            <v>9</v>
          </cell>
          <cell r="B1696">
            <v>214</v>
          </cell>
          <cell r="C1696">
            <v>8137</v>
          </cell>
          <cell r="D1696">
            <v>9953.31</v>
          </cell>
          <cell r="E1696">
            <v>0</v>
          </cell>
          <cell r="F1696">
            <v>95497.42</v>
          </cell>
          <cell r="H1696">
            <v>0</v>
          </cell>
          <cell r="I1696">
            <v>0</v>
          </cell>
          <cell r="J1696">
            <v>0</v>
          </cell>
          <cell r="K1696">
            <v>221850</v>
          </cell>
          <cell r="L1696">
            <v>0</v>
          </cell>
          <cell r="M1696">
            <v>221850</v>
          </cell>
          <cell r="N1696">
            <v>0</v>
          </cell>
          <cell r="O1696" t="str">
            <v>"Эколот-9" lotereyasining to`langan chiptalari</v>
          </cell>
        </row>
        <row r="1697">
          <cell r="A1697">
            <v>9</v>
          </cell>
          <cell r="B1697">
            <v>214</v>
          </cell>
          <cell r="C1697">
            <v>8298</v>
          </cell>
          <cell r="D1697">
            <v>9953.31</v>
          </cell>
          <cell r="E1697">
            <v>0</v>
          </cell>
          <cell r="F1697">
            <v>95497.42</v>
          </cell>
          <cell r="H1697">
            <v>0</v>
          </cell>
          <cell r="I1697">
            <v>0</v>
          </cell>
          <cell r="J1697">
            <v>0</v>
          </cell>
          <cell r="K1697">
            <v>362300</v>
          </cell>
          <cell r="L1697">
            <v>15900</v>
          </cell>
          <cell r="M1697">
            <v>346400</v>
          </cell>
          <cell r="N1697">
            <v>0</v>
          </cell>
          <cell r="O1697" t="str">
            <v>"Эколот-9" lotereyasining to`langan chiptalari</v>
          </cell>
        </row>
        <row r="1698">
          <cell r="A1698">
            <v>9</v>
          </cell>
          <cell r="B1698">
            <v>214</v>
          </cell>
          <cell r="C1698">
            <v>8533</v>
          </cell>
          <cell r="D1698">
            <v>9953.31</v>
          </cell>
          <cell r="E1698">
            <v>0</v>
          </cell>
          <cell r="F1698">
            <v>95497.42</v>
          </cell>
          <cell r="H1698">
            <v>0</v>
          </cell>
          <cell r="I1698">
            <v>0</v>
          </cell>
          <cell r="J1698">
            <v>0</v>
          </cell>
          <cell r="K1698">
            <v>61600</v>
          </cell>
          <cell r="L1698">
            <v>0</v>
          </cell>
          <cell r="M1698">
            <v>61600</v>
          </cell>
          <cell r="N1698">
            <v>0</v>
          </cell>
          <cell r="O1698" t="str">
            <v>"Эколот-9" lotereyasining to`langan chiptalari</v>
          </cell>
        </row>
        <row r="1699">
          <cell r="A1699">
            <v>9</v>
          </cell>
          <cell r="B1699">
            <v>214</v>
          </cell>
          <cell r="C1699">
            <v>8659</v>
          </cell>
          <cell r="D1699">
            <v>9953.31</v>
          </cell>
          <cell r="E1699">
            <v>0</v>
          </cell>
          <cell r="F1699">
            <v>95497.42</v>
          </cell>
          <cell r="H1699">
            <v>0</v>
          </cell>
          <cell r="I1699">
            <v>0</v>
          </cell>
          <cell r="J1699">
            <v>0</v>
          </cell>
          <cell r="K1699">
            <v>431350</v>
          </cell>
          <cell r="L1699">
            <v>0</v>
          </cell>
          <cell r="M1699">
            <v>431350</v>
          </cell>
          <cell r="N1699">
            <v>0</v>
          </cell>
          <cell r="O1699" t="str">
            <v>"Эколот-9" lotereyasining to`langan chiptalari</v>
          </cell>
        </row>
        <row r="1700">
          <cell r="A1700">
            <v>9</v>
          </cell>
          <cell r="B1700">
            <v>214</v>
          </cell>
          <cell r="C1700">
            <v>3563</v>
          </cell>
          <cell r="D1700">
            <v>9959</v>
          </cell>
          <cell r="E1700">
            <v>25</v>
          </cell>
          <cell r="F1700">
            <v>93609.04</v>
          </cell>
          <cell r="H1700">
            <v>6</v>
          </cell>
          <cell r="I1700">
            <v>339203</v>
          </cell>
          <cell r="J1700">
            <v>0</v>
          </cell>
          <cell r="K1700">
            <v>4310</v>
          </cell>
          <cell r="L1700">
            <v>12846</v>
          </cell>
          <cell r="M1700">
            <v>330667</v>
          </cell>
          <cell r="N1700">
            <v>0</v>
          </cell>
          <cell r="O1700" t="str">
            <v>Бланки строгой отчетности</v>
          </cell>
        </row>
        <row r="1701">
          <cell r="A1701">
            <v>9</v>
          </cell>
          <cell r="B1701">
            <v>214</v>
          </cell>
          <cell r="C1701">
            <v>5996</v>
          </cell>
          <cell r="D1701">
            <v>9959</v>
          </cell>
          <cell r="E1701">
            <v>25</v>
          </cell>
          <cell r="F1701">
            <v>93609.04</v>
          </cell>
          <cell r="H1701">
            <v>6</v>
          </cell>
          <cell r="I1701">
            <v>133029</v>
          </cell>
          <cell r="J1701">
            <v>0</v>
          </cell>
          <cell r="K1701">
            <v>4775</v>
          </cell>
          <cell r="L1701">
            <v>7272</v>
          </cell>
          <cell r="M1701">
            <v>130532</v>
          </cell>
          <cell r="N1701">
            <v>0</v>
          </cell>
          <cell r="O1701" t="str">
            <v>Бланки строгой отчетности</v>
          </cell>
        </row>
        <row r="1702">
          <cell r="A1702">
            <v>9</v>
          </cell>
          <cell r="B1702">
            <v>214</v>
          </cell>
          <cell r="C1702">
            <v>7783</v>
          </cell>
          <cell r="D1702">
            <v>9959</v>
          </cell>
          <cell r="E1702">
            <v>25</v>
          </cell>
          <cell r="F1702">
            <v>93609.04</v>
          </cell>
          <cell r="H1702">
            <v>6</v>
          </cell>
          <cell r="I1702">
            <v>131080</v>
          </cell>
          <cell r="J1702">
            <v>0</v>
          </cell>
          <cell r="K1702">
            <v>3076</v>
          </cell>
          <cell r="L1702">
            <v>4968</v>
          </cell>
          <cell r="M1702">
            <v>129188</v>
          </cell>
          <cell r="N1702">
            <v>0</v>
          </cell>
          <cell r="O1702" t="str">
            <v>Бланки строгой отчетности</v>
          </cell>
        </row>
        <row r="1703">
          <cell r="A1703">
            <v>9</v>
          </cell>
          <cell r="B1703">
            <v>214</v>
          </cell>
          <cell r="C1703">
            <v>7845</v>
          </cell>
          <cell r="D1703">
            <v>9959</v>
          </cell>
          <cell r="E1703">
            <v>25</v>
          </cell>
          <cell r="F1703">
            <v>93609.04</v>
          </cell>
          <cell r="H1703">
            <v>6</v>
          </cell>
          <cell r="I1703">
            <v>45377</v>
          </cell>
          <cell r="J1703">
            <v>0</v>
          </cell>
          <cell r="K1703">
            <v>7524</v>
          </cell>
          <cell r="L1703">
            <v>7877</v>
          </cell>
          <cell r="M1703">
            <v>45024</v>
          </cell>
          <cell r="N1703">
            <v>0</v>
          </cell>
          <cell r="O1703" t="str">
            <v>Бланки строгой отчетности</v>
          </cell>
        </row>
        <row r="1704">
          <cell r="A1704">
            <v>9</v>
          </cell>
          <cell r="B1704">
            <v>214</v>
          </cell>
          <cell r="C1704">
            <v>7948</v>
          </cell>
          <cell r="D1704">
            <v>9959</v>
          </cell>
          <cell r="E1704">
            <v>25</v>
          </cell>
          <cell r="F1704">
            <v>93609.04</v>
          </cell>
          <cell r="H1704">
            <v>6</v>
          </cell>
          <cell r="I1704">
            <v>80378</v>
          </cell>
          <cell r="J1704">
            <v>0</v>
          </cell>
          <cell r="K1704">
            <v>1680</v>
          </cell>
          <cell r="L1704">
            <v>2869</v>
          </cell>
          <cell r="M1704">
            <v>79189</v>
          </cell>
          <cell r="N1704">
            <v>0</v>
          </cell>
          <cell r="O1704" t="str">
            <v>Бланки строгой отчетности</v>
          </cell>
        </row>
        <row r="1705">
          <cell r="A1705">
            <v>9</v>
          </cell>
          <cell r="B1705">
            <v>214</v>
          </cell>
          <cell r="C1705">
            <v>8002</v>
          </cell>
          <cell r="D1705">
            <v>9959</v>
          </cell>
          <cell r="E1705">
            <v>25</v>
          </cell>
          <cell r="F1705">
            <v>93609.04</v>
          </cell>
          <cell r="H1705">
            <v>6</v>
          </cell>
          <cell r="I1705">
            <v>87603</v>
          </cell>
          <cell r="J1705">
            <v>0</v>
          </cell>
          <cell r="K1705">
            <v>639</v>
          </cell>
          <cell r="L1705">
            <v>883</v>
          </cell>
          <cell r="M1705">
            <v>87359</v>
          </cell>
          <cell r="N1705">
            <v>0</v>
          </cell>
          <cell r="O1705" t="str">
            <v>Бланки строгой отчетности</v>
          </cell>
        </row>
        <row r="1706">
          <cell r="A1706">
            <v>9</v>
          </cell>
          <cell r="B1706">
            <v>214</v>
          </cell>
          <cell r="C1706">
            <v>8104</v>
          </cell>
          <cell r="D1706">
            <v>9959</v>
          </cell>
          <cell r="E1706">
            <v>25</v>
          </cell>
          <cell r="F1706">
            <v>93609.04</v>
          </cell>
          <cell r="H1706">
            <v>6</v>
          </cell>
          <cell r="I1706">
            <v>75451</v>
          </cell>
          <cell r="J1706">
            <v>0</v>
          </cell>
          <cell r="K1706">
            <v>302</v>
          </cell>
          <cell r="L1706">
            <v>522</v>
          </cell>
          <cell r="M1706">
            <v>75231</v>
          </cell>
          <cell r="N1706">
            <v>0</v>
          </cell>
          <cell r="O1706" t="str">
            <v>Бланки строгой отчетности</v>
          </cell>
        </row>
        <row r="1707">
          <cell r="A1707">
            <v>9</v>
          </cell>
          <cell r="B1707">
            <v>214</v>
          </cell>
          <cell r="C1707">
            <v>8137</v>
          </cell>
          <cell r="D1707">
            <v>9959</v>
          </cell>
          <cell r="E1707">
            <v>25</v>
          </cell>
          <cell r="F1707">
            <v>93609.04</v>
          </cell>
          <cell r="H1707">
            <v>6</v>
          </cell>
          <cell r="I1707">
            <v>80104</v>
          </cell>
          <cell r="J1707">
            <v>0</v>
          </cell>
          <cell r="K1707">
            <v>3434</v>
          </cell>
          <cell r="L1707">
            <v>3102</v>
          </cell>
          <cell r="M1707">
            <v>80436</v>
          </cell>
          <cell r="N1707">
            <v>0</v>
          </cell>
          <cell r="O1707" t="str">
            <v>Бланки строгой отчетности</v>
          </cell>
        </row>
        <row r="1708">
          <cell r="A1708">
            <v>9</v>
          </cell>
          <cell r="B1708">
            <v>214</v>
          </cell>
          <cell r="C1708">
            <v>8298</v>
          </cell>
          <cell r="D1708">
            <v>9959</v>
          </cell>
          <cell r="E1708">
            <v>25</v>
          </cell>
          <cell r="F1708">
            <v>93609.04</v>
          </cell>
          <cell r="H1708">
            <v>6</v>
          </cell>
          <cell r="I1708">
            <v>42255</v>
          </cell>
          <cell r="J1708">
            <v>0</v>
          </cell>
          <cell r="K1708">
            <v>1393</v>
          </cell>
          <cell r="L1708">
            <v>2325</v>
          </cell>
          <cell r="M1708">
            <v>41323</v>
          </cell>
          <cell r="N1708">
            <v>0</v>
          </cell>
          <cell r="O1708" t="str">
            <v>Бланки строгой отчетности</v>
          </cell>
        </row>
        <row r="1709">
          <cell r="A1709">
            <v>9</v>
          </cell>
          <cell r="B1709">
            <v>214</v>
          </cell>
          <cell r="C1709">
            <v>8533</v>
          </cell>
          <cell r="D1709">
            <v>9959</v>
          </cell>
          <cell r="E1709">
            <v>25</v>
          </cell>
          <cell r="F1709">
            <v>93609.04</v>
          </cell>
          <cell r="H1709">
            <v>6</v>
          </cell>
          <cell r="I1709">
            <v>92278</v>
          </cell>
          <cell r="J1709">
            <v>0</v>
          </cell>
          <cell r="K1709">
            <v>1100</v>
          </cell>
          <cell r="L1709">
            <v>1755</v>
          </cell>
          <cell r="M1709">
            <v>91623</v>
          </cell>
          <cell r="N1709">
            <v>0</v>
          </cell>
          <cell r="O1709" t="str">
            <v>Бланки строгой отчетности</v>
          </cell>
        </row>
        <row r="1710">
          <cell r="A1710">
            <v>9</v>
          </cell>
          <cell r="B1710">
            <v>214</v>
          </cell>
          <cell r="C1710">
            <v>8659</v>
          </cell>
          <cell r="D1710">
            <v>9959</v>
          </cell>
          <cell r="E1710">
            <v>25</v>
          </cell>
          <cell r="F1710">
            <v>93609.04</v>
          </cell>
          <cell r="H1710">
            <v>6</v>
          </cell>
          <cell r="I1710">
            <v>13995</v>
          </cell>
          <cell r="J1710">
            <v>0</v>
          </cell>
          <cell r="K1710">
            <v>2709</v>
          </cell>
          <cell r="L1710">
            <v>3172</v>
          </cell>
          <cell r="M1710">
            <v>13532</v>
          </cell>
          <cell r="N1710">
            <v>0</v>
          </cell>
          <cell r="O1710" t="str">
            <v>Бланки строгой отчетности</v>
          </cell>
        </row>
        <row r="1711">
          <cell r="A1711">
            <v>9</v>
          </cell>
          <cell r="B1711">
            <v>214</v>
          </cell>
          <cell r="C1711">
            <v>3563</v>
          </cell>
          <cell r="D1711">
            <v>9960.01</v>
          </cell>
          <cell r="E1711">
            <v>25</v>
          </cell>
          <cell r="F1711">
            <v>93609.05</v>
          </cell>
          <cell r="H1711">
            <v>6</v>
          </cell>
          <cell r="I1711">
            <v>214</v>
          </cell>
          <cell r="J1711">
            <v>0</v>
          </cell>
          <cell r="K1711">
            <v>0</v>
          </cell>
          <cell r="L1711">
            <v>0</v>
          </cell>
          <cell r="M1711">
            <v>214</v>
          </cell>
          <cell r="N1711">
            <v>0</v>
          </cell>
          <cell r="O1711" t="str">
            <v>Разные ценности</v>
          </cell>
        </row>
        <row r="1712">
          <cell r="A1712">
            <v>9</v>
          </cell>
          <cell r="B1712">
            <v>214</v>
          </cell>
          <cell r="C1712">
            <v>5996</v>
          </cell>
          <cell r="D1712">
            <v>9960.01</v>
          </cell>
          <cell r="E1712">
            <v>25</v>
          </cell>
          <cell r="F1712">
            <v>93609.05</v>
          </cell>
          <cell r="H1712">
            <v>6</v>
          </cell>
          <cell r="I1712">
            <v>56</v>
          </cell>
          <cell r="J1712">
            <v>0</v>
          </cell>
          <cell r="K1712">
            <v>0</v>
          </cell>
          <cell r="L1712">
            <v>0</v>
          </cell>
          <cell r="M1712">
            <v>56</v>
          </cell>
          <cell r="N1712">
            <v>0</v>
          </cell>
          <cell r="O1712" t="str">
            <v>Разные ценности</v>
          </cell>
        </row>
        <row r="1713">
          <cell r="A1713">
            <v>9</v>
          </cell>
          <cell r="B1713">
            <v>214</v>
          </cell>
          <cell r="C1713">
            <v>7783</v>
          </cell>
          <cell r="D1713">
            <v>9960.01</v>
          </cell>
          <cell r="E1713">
            <v>25</v>
          </cell>
          <cell r="F1713">
            <v>93609.05</v>
          </cell>
          <cell r="H1713">
            <v>6</v>
          </cell>
          <cell r="I1713">
            <v>332</v>
          </cell>
          <cell r="J1713">
            <v>0</v>
          </cell>
          <cell r="K1713">
            <v>0</v>
          </cell>
          <cell r="L1713">
            <v>1</v>
          </cell>
          <cell r="M1713">
            <v>331</v>
          </cell>
          <cell r="N1713">
            <v>0</v>
          </cell>
          <cell r="O1713" t="str">
            <v>Разные ценности</v>
          </cell>
        </row>
        <row r="1714">
          <cell r="A1714">
            <v>9</v>
          </cell>
          <cell r="B1714">
            <v>214</v>
          </cell>
          <cell r="C1714">
            <v>7845</v>
          </cell>
          <cell r="D1714">
            <v>9960.01</v>
          </cell>
          <cell r="E1714">
            <v>25</v>
          </cell>
          <cell r="F1714">
            <v>93609.05</v>
          </cell>
          <cell r="H1714">
            <v>6</v>
          </cell>
          <cell r="I1714">
            <v>34.520000000000003</v>
          </cell>
          <cell r="J1714">
            <v>0</v>
          </cell>
          <cell r="K1714">
            <v>51</v>
          </cell>
          <cell r="L1714">
            <v>24.52</v>
          </cell>
          <cell r="M1714">
            <v>61</v>
          </cell>
          <cell r="N1714">
            <v>0</v>
          </cell>
          <cell r="O1714" t="str">
            <v>Разные ценности</v>
          </cell>
        </row>
        <row r="1715">
          <cell r="A1715">
            <v>9</v>
          </cell>
          <cell r="B1715">
            <v>214</v>
          </cell>
          <cell r="C1715">
            <v>7948</v>
          </cell>
          <cell r="D1715">
            <v>9960.01</v>
          </cell>
          <cell r="E1715">
            <v>25</v>
          </cell>
          <cell r="F1715">
            <v>93609.05</v>
          </cell>
          <cell r="H1715">
            <v>6</v>
          </cell>
          <cell r="I1715">
            <v>173</v>
          </cell>
          <cell r="J1715">
            <v>0</v>
          </cell>
          <cell r="K1715">
            <v>9</v>
          </cell>
          <cell r="L1715">
            <v>12</v>
          </cell>
          <cell r="M1715">
            <v>170</v>
          </cell>
          <cell r="N1715">
            <v>0</v>
          </cell>
          <cell r="O1715" t="str">
            <v>Разные ценности</v>
          </cell>
        </row>
        <row r="1716">
          <cell r="A1716">
            <v>9</v>
          </cell>
          <cell r="B1716">
            <v>214</v>
          </cell>
          <cell r="C1716">
            <v>8104</v>
          </cell>
          <cell r="D1716">
            <v>9960.01</v>
          </cell>
          <cell r="E1716">
            <v>25</v>
          </cell>
          <cell r="F1716">
            <v>93609.05</v>
          </cell>
          <cell r="H1716">
            <v>6</v>
          </cell>
          <cell r="I1716">
            <v>143</v>
          </cell>
          <cell r="J1716">
            <v>0</v>
          </cell>
          <cell r="K1716">
            <v>145</v>
          </cell>
          <cell r="L1716">
            <v>126</v>
          </cell>
          <cell r="M1716">
            <v>162</v>
          </cell>
          <cell r="N1716">
            <v>0</v>
          </cell>
          <cell r="O1716" t="str">
            <v>Разные ценности</v>
          </cell>
        </row>
        <row r="1717">
          <cell r="A1717">
            <v>9</v>
          </cell>
          <cell r="B1717">
            <v>214</v>
          </cell>
          <cell r="C1717">
            <v>8137</v>
          </cell>
          <cell r="D1717">
            <v>9960.01</v>
          </cell>
          <cell r="E1717">
            <v>25</v>
          </cell>
          <cell r="F1717">
            <v>93609.05</v>
          </cell>
          <cell r="H1717">
            <v>6</v>
          </cell>
          <cell r="I1717">
            <v>7</v>
          </cell>
          <cell r="J1717">
            <v>0</v>
          </cell>
          <cell r="K1717">
            <v>0</v>
          </cell>
          <cell r="L1717">
            <v>0</v>
          </cell>
          <cell r="M1717">
            <v>7</v>
          </cell>
          <cell r="N1717">
            <v>0</v>
          </cell>
          <cell r="O1717" t="str">
            <v>Разные ценности</v>
          </cell>
        </row>
        <row r="1718">
          <cell r="A1718">
            <v>9</v>
          </cell>
          <cell r="B1718">
            <v>214</v>
          </cell>
          <cell r="C1718">
            <v>8533</v>
          </cell>
          <cell r="D1718">
            <v>9960.01</v>
          </cell>
          <cell r="E1718">
            <v>25</v>
          </cell>
          <cell r="F1718">
            <v>93609.05</v>
          </cell>
          <cell r="H1718">
            <v>6</v>
          </cell>
          <cell r="I1718">
            <v>8</v>
          </cell>
          <cell r="J1718">
            <v>0</v>
          </cell>
          <cell r="K1718">
            <v>2</v>
          </cell>
          <cell r="L1718">
            <v>9</v>
          </cell>
          <cell r="M1718">
            <v>1</v>
          </cell>
          <cell r="N1718">
            <v>0</v>
          </cell>
          <cell r="O1718" t="str">
            <v>Разные ценности</v>
          </cell>
        </row>
        <row r="1719">
          <cell r="A1719">
            <v>9</v>
          </cell>
          <cell r="B1719">
            <v>214</v>
          </cell>
          <cell r="C1719">
            <v>8659</v>
          </cell>
          <cell r="D1719">
            <v>9960.01</v>
          </cell>
          <cell r="E1719">
            <v>25</v>
          </cell>
          <cell r="F1719">
            <v>93609.05</v>
          </cell>
          <cell r="H1719">
            <v>6</v>
          </cell>
          <cell r="I1719">
            <v>1</v>
          </cell>
          <cell r="J1719">
            <v>0</v>
          </cell>
          <cell r="K1719">
            <v>0</v>
          </cell>
          <cell r="L1719">
            <v>0</v>
          </cell>
          <cell r="M1719">
            <v>1</v>
          </cell>
          <cell r="N1719">
            <v>0</v>
          </cell>
          <cell r="O1719" t="str">
            <v>Разные ценности</v>
          </cell>
        </row>
        <row r="1720">
          <cell r="A1720">
            <v>9</v>
          </cell>
          <cell r="B1720">
            <v>214</v>
          </cell>
          <cell r="C1720">
            <v>3563</v>
          </cell>
          <cell r="D1720">
            <v>9960.02</v>
          </cell>
          <cell r="E1720">
            <v>25</v>
          </cell>
          <cell r="F1720">
            <v>93609.06</v>
          </cell>
          <cell r="H1720">
            <v>6</v>
          </cell>
          <cell r="I1720">
            <v>10000</v>
          </cell>
          <cell r="J1720">
            <v>0</v>
          </cell>
          <cell r="K1720">
            <v>10000</v>
          </cell>
          <cell r="L1720">
            <v>10000</v>
          </cell>
          <cell r="M1720">
            <v>10000</v>
          </cell>
          <cell r="N1720">
            <v>0</v>
          </cell>
          <cell r="O1720" t="str">
            <v>Ценности принятые для экспертизы</v>
          </cell>
        </row>
        <row r="1721">
          <cell r="A1721">
            <v>9</v>
          </cell>
          <cell r="B1721">
            <v>214</v>
          </cell>
          <cell r="C1721">
            <v>7783</v>
          </cell>
          <cell r="D1721">
            <v>9960.02</v>
          </cell>
          <cell r="E1721">
            <v>25</v>
          </cell>
          <cell r="F1721">
            <v>93609.06</v>
          </cell>
          <cell r="H1721">
            <v>6</v>
          </cell>
          <cell r="I1721">
            <v>5000</v>
          </cell>
          <cell r="J1721">
            <v>0</v>
          </cell>
          <cell r="K1721">
            <v>235000</v>
          </cell>
          <cell r="L1721">
            <v>240000</v>
          </cell>
          <cell r="M1721">
            <v>0</v>
          </cell>
          <cell r="N1721">
            <v>0</v>
          </cell>
          <cell r="O1721" t="str">
            <v>Ценности принятые для экспертизы</v>
          </cell>
        </row>
        <row r="1722">
          <cell r="A1722">
            <v>9</v>
          </cell>
          <cell r="B1722">
            <v>214</v>
          </cell>
          <cell r="C1722">
            <v>7845</v>
          </cell>
          <cell r="D1722">
            <v>9960.02</v>
          </cell>
          <cell r="E1722">
            <v>25</v>
          </cell>
          <cell r="F1722">
            <v>93609.06</v>
          </cell>
          <cell r="H1722">
            <v>6</v>
          </cell>
          <cell r="I1722">
            <v>0</v>
          </cell>
          <cell r="J1722">
            <v>0</v>
          </cell>
          <cell r="K1722">
            <v>55000</v>
          </cell>
          <cell r="L1722">
            <v>45000</v>
          </cell>
          <cell r="M1722">
            <v>10000</v>
          </cell>
          <cell r="N1722">
            <v>0</v>
          </cell>
          <cell r="O1722" t="str">
            <v>Ценности принятые для экспертизы</v>
          </cell>
        </row>
        <row r="1723">
          <cell r="A1723">
            <v>9</v>
          </cell>
          <cell r="B1723">
            <v>214</v>
          </cell>
          <cell r="C1723">
            <v>7948</v>
          </cell>
          <cell r="D1723">
            <v>9960.02</v>
          </cell>
          <cell r="E1723">
            <v>25</v>
          </cell>
          <cell r="F1723">
            <v>93609.06</v>
          </cell>
          <cell r="H1723">
            <v>6</v>
          </cell>
          <cell r="I1723">
            <v>10000</v>
          </cell>
          <cell r="J1723">
            <v>0</v>
          </cell>
          <cell r="K1723">
            <v>460000</v>
          </cell>
          <cell r="L1723">
            <v>470000</v>
          </cell>
          <cell r="M1723">
            <v>0</v>
          </cell>
          <cell r="N1723">
            <v>0</v>
          </cell>
          <cell r="O1723" t="str">
            <v>Ценности принятые для экспертизы</v>
          </cell>
        </row>
        <row r="1724">
          <cell r="A1724">
            <v>9</v>
          </cell>
          <cell r="B1724">
            <v>214</v>
          </cell>
          <cell r="C1724">
            <v>8137</v>
          </cell>
          <cell r="D1724">
            <v>9960.02</v>
          </cell>
          <cell r="E1724">
            <v>25</v>
          </cell>
          <cell r="F1724">
            <v>93609.06</v>
          </cell>
          <cell r="H1724">
            <v>6</v>
          </cell>
          <cell r="I1724">
            <v>0</v>
          </cell>
          <cell r="J1724">
            <v>0</v>
          </cell>
          <cell r="K1724">
            <v>150000</v>
          </cell>
          <cell r="L1724">
            <v>150000</v>
          </cell>
          <cell r="M1724">
            <v>0</v>
          </cell>
          <cell r="N1724">
            <v>0</v>
          </cell>
          <cell r="O1724" t="str">
            <v>Ценности принятые для экспертизы</v>
          </cell>
        </row>
        <row r="1725">
          <cell r="A1725">
            <v>9</v>
          </cell>
          <cell r="B1725">
            <v>214</v>
          </cell>
          <cell r="C1725">
            <v>8298</v>
          </cell>
          <cell r="D1725">
            <v>9960.02</v>
          </cell>
          <cell r="E1725">
            <v>25</v>
          </cell>
          <cell r="F1725">
            <v>93609.06</v>
          </cell>
          <cell r="H1725">
            <v>6</v>
          </cell>
          <cell r="I1725">
            <v>10000</v>
          </cell>
          <cell r="J1725">
            <v>0</v>
          </cell>
          <cell r="K1725">
            <v>35000</v>
          </cell>
          <cell r="L1725">
            <v>45000</v>
          </cell>
          <cell r="M1725">
            <v>0</v>
          </cell>
          <cell r="N1725">
            <v>0</v>
          </cell>
          <cell r="O1725" t="str">
            <v>Ценности принятые для экспертизы</v>
          </cell>
        </row>
        <row r="1726">
          <cell r="A1726">
            <v>9</v>
          </cell>
          <cell r="B1726">
            <v>214</v>
          </cell>
          <cell r="C1726">
            <v>8002</v>
          </cell>
          <cell r="D1726">
            <v>9960.01</v>
          </cell>
          <cell r="E1726">
            <v>25</v>
          </cell>
          <cell r="F1726">
            <v>93609.05</v>
          </cell>
          <cell r="H1726">
            <v>0</v>
          </cell>
          <cell r="I1726">
            <v>115.27</v>
          </cell>
          <cell r="J1726">
            <v>0</v>
          </cell>
          <cell r="K1726">
            <v>0</v>
          </cell>
          <cell r="L1726">
            <v>50.27</v>
          </cell>
          <cell r="M1726">
            <v>65</v>
          </cell>
          <cell r="N1726">
            <v>0</v>
          </cell>
          <cell r="O1726" t="str">
            <v>Оплаченные бланки сертификатов</v>
          </cell>
        </row>
        <row r="1727">
          <cell r="A1727">
            <v>9</v>
          </cell>
          <cell r="B1727">
            <v>214</v>
          </cell>
          <cell r="C1727">
            <v>8298</v>
          </cell>
          <cell r="D1727">
            <v>9960.0400000000009</v>
          </cell>
          <cell r="E1727">
            <v>0</v>
          </cell>
          <cell r="F1727">
            <v>90327.01</v>
          </cell>
          <cell r="H1727">
            <v>0</v>
          </cell>
          <cell r="I1727">
            <v>0</v>
          </cell>
          <cell r="J1727">
            <v>0</v>
          </cell>
          <cell r="K1727">
            <v>3281780</v>
          </cell>
          <cell r="L1727">
            <v>3281780</v>
          </cell>
          <cell r="M1727">
            <v>0</v>
          </cell>
          <cell r="N1727">
            <v>0</v>
          </cell>
          <cell r="O1727" t="str">
            <v>Оплаченные бланки сертификатов</v>
          </cell>
        </row>
        <row r="1728">
          <cell r="A1728">
            <v>9</v>
          </cell>
          <cell r="B1728">
            <v>214</v>
          </cell>
          <cell r="C1728">
            <v>3563</v>
          </cell>
          <cell r="D1728">
            <v>9960.06</v>
          </cell>
          <cell r="E1728">
            <v>25</v>
          </cell>
          <cell r="F1728">
            <v>93609.43</v>
          </cell>
          <cell r="H1728">
            <v>6</v>
          </cell>
          <cell r="I1728">
            <v>5</v>
          </cell>
          <cell r="J1728">
            <v>0</v>
          </cell>
          <cell r="K1728">
            <v>86</v>
          </cell>
          <cell r="L1728">
            <v>91</v>
          </cell>
          <cell r="M1728">
            <v>0</v>
          </cell>
          <cell r="N1728">
            <v>0</v>
          </cell>
          <cell r="O1728" t="str">
            <v>30 shakildagi ma`lumotnomalar</v>
          </cell>
        </row>
        <row r="1729">
          <cell r="A1729">
            <v>9</v>
          </cell>
          <cell r="B1729">
            <v>214</v>
          </cell>
          <cell r="C1729">
            <v>5996</v>
          </cell>
          <cell r="D1729">
            <v>9960.06</v>
          </cell>
          <cell r="E1729">
            <v>25</v>
          </cell>
          <cell r="F1729">
            <v>93609.43</v>
          </cell>
          <cell r="H1729">
            <v>6</v>
          </cell>
          <cell r="I1729">
            <v>186</v>
          </cell>
          <cell r="J1729">
            <v>0</v>
          </cell>
          <cell r="K1729">
            <v>331</v>
          </cell>
          <cell r="L1729">
            <v>458</v>
          </cell>
          <cell r="M1729">
            <v>59</v>
          </cell>
          <cell r="N1729">
            <v>0</v>
          </cell>
          <cell r="O1729" t="str">
            <v>30 shakildagi ma`lumotnomalar</v>
          </cell>
        </row>
        <row r="1730">
          <cell r="A1730">
            <v>9</v>
          </cell>
          <cell r="B1730">
            <v>214</v>
          </cell>
          <cell r="C1730">
            <v>7783</v>
          </cell>
          <cell r="D1730">
            <v>9960.06</v>
          </cell>
          <cell r="E1730">
            <v>25</v>
          </cell>
          <cell r="F1730">
            <v>93609.43</v>
          </cell>
          <cell r="H1730">
            <v>6</v>
          </cell>
          <cell r="I1730">
            <v>95</v>
          </cell>
          <cell r="J1730">
            <v>0</v>
          </cell>
          <cell r="K1730">
            <v>93</v>
          </cell>
          <cell r="L1730">
            <v>188</v>
          </cell>
          <cell r="M1730">
            <v>0</v>
          </cell>
          <cell r="N1730">
            <v>0</v>
          </cell>
          <cell r="O1730" t="str">
            <v>30 shakildagi ma`lumotnomalar</v>
          </cell>
        </row>
        <row r="1731">
          <cell r="A1731">
            <v>9</v>
          </cell>
          <cell r="B1731">
            <v>214</v>
          </cell>
          <cell r="C1731">
            <v>7845</v>
          </cell>
          <cell r="D1731">
            <v>9960.06</v>
          </cell>
          <cell r="E1731">
            <v>25</v>
          </cell>
          <cell r="F1731">
            <v>93609.43</v>
          </cell>
          <cell r="H1731">
            <v>6</v>
          </cell>
          <cell r="I1731">
            <v>0</v>
          </cell>
          <cell r="J1731">
            <v>0</v>
          </cell>
          <cell r="K1731">
            <v>184</v>
          </cell>
          <cell r="L1731">
            <v>184</v>
          </cell>
          <cell r="M1731">
            <v>0</v>
          </cell>
          <cell r="N1731">
            <v>0</v>
          </cell>
          <cell r="O1731" t="str">
            <v>30 shakildagi ma`lumotnomalar</v>
          </cell>
        </row>
        <row r="1732">
          <cell r="A1732">
            <v>9</v>
          </cell>
          <cell r="B1732">
            <v>214</v>
          </cell>
          <cell r="C1732">
            <v>7948</v>
          </cell>
          <cell r="D1732">
            <v>9960.06</v>
          </cell>
          <cell r="E1732">
            <v>25</v>
          </cell>
          <cell r="F1732">
            <v>93609.43</v>
          </cell>
          <cell r="H1732">
            <v>6</v>
          </cell>
          <cell r="I1732">
            <v>0</v>
          </cell>
          <cell r="J1732">
            <v>0</v>
          </cell>
          <cell r="K1732">
            <v>42</v>
          </cell>
          <cell r="L1732">
            <v>36</v>
          </cell>
          <cell r="M1732">
            <v>6</v>
          </cell>
          <cell r="N1732">
            <v>0</v>
          </cell>
          <cell r="O1732" t="str">
            <v>30 shakildagi ma`lumotnomalar</v>
          </cell>
        </row>
        <row r="1733">
          <cell r="A1733">
            <v>9</v>
          </cell>
          <cell r="B1733">
            <v>214</v>
          </cell>
          <cell r="C1733">
            <v>8002</v>
          </cell>
          <cell r="D1733">
            <v>9960.06</v>
          </cell>
          <cell r="E1733">
            <v>25</v>
          </cell>
          <cell r="F1733">
            <v>93609.43</v>
          </cell>
          <cell r="H1733">
            <v>6</v>
          </cell>
          <cell r="I1733">
            <v>0</v>
          </cell>
          <cell r="J1733">
            <v>0</v>
          </cell>
          <cell r="K1733">
            <v>15</v>
          </cell>
          <cell r="L1733">
            <v>15</v>
          </cell>
          <cell r="M1733">
            <v>0</v>
          </cell>
          <cell r="N1733">
            <v>0</v>
          </cell>
          <cell r="O1733" t="str">
            <v>30 shakildagi ma`lumotnomalar</v>
          </cell>
        </row>
        <row r="1734">
          <cell r="A1734">
            <v>9</v>
          </cell>
          <cell r="B1734">
            <v>214</v>
          </cell>
          <cell r="C1734">
            <v>8104</v>
          </cell>
          <cell r="D1734">
            <v>9960.06</v>
          </cell>
          <cell r="E1734">
            <v>25</v>
          </cell>
          <cell r="F1734">
            <v>93609.43</v>
          </cell>
          <cell r="H1734">
            <v>6</v>
          </cell>
          <cell r="I1734">
            <v>0</v>
          </cell>
          <cell r="J1734">
            <v>0</v>
          </cell>
          <cell r="K1734">
            <v>116</v>
          </cell>
          <cell r="L1734">
            <v>116</v>
          </cell>
          <cell r="M1734">
            <v>0</v>
          </cell>
          <cell r="N1734">
            <v>0</v>
          </cell>
          <cell r="O1734" t="str">
            <v>30 shakildagi ma`lumotnomalar</v>
          </cell>
        </row>
        <row r="1735">
          <cell r="A1735">
            <v>9</v>
          </cell>
          <cell r="B1735">
            <v>214</v>
          </cell>
          <cell r="C1735">
            <v>8137</v>
          </cell>
          <cell r="D1735">
            <v>9960.06</v>
          </cell>
          <cell r="E1735">
            <v>25</v>
          </cell>
          <cell r="F1735">
            <v>93609.43</v>
          </cell>
          <cell r="H1735">
            <v>6</v>
          </cell>
          <cell r="I1735">
            <v>6</v>
          </cell>
          <cell r="J1735">
            <v>0</v>
          </cell>
          <cell r="K1735">
            <v>16</v>
          </cell>
          <cell r="L1735">
            <v>22</v>
          </cell>
          <cell r="M1735">
            <v>0</v>
          </cell>
          <cell r="N1735">
            <v>0</v>
          </cell>
          <cell r="O1735" t="str">
            <v>30 shakildagi ma`lumotnomalar</v>
          </cell>
        </row>
        <row r="1736">
          <cell r="A1736">
            <v>9</v>
          </cell>
          <cell r="B1736">
            <v>214</v>
          </cell>
          <cell r="C1736">
            <v>8298</v>
          </cell>
          <cell r="D1736">
            <v>9960.06</v>
          </cell>
          <cell r="E1736">
            <v>25</v>
          </cell>
          <cell r="F1736">
            <v>93609.43</v>
          </cell>
          <cell r="H1736">
            <v>6</v>
          </cell>
          <cell r="I1736">
            <v>0</v>
          </cell>
          <cell r="J1736">
            <v>0</v>
          </cell>
          <cell r="K1736">
            <v>61</v>
          </cell>
          <cell r="L1736">
            <v>61</v>
          </cell>
          <cell r="M1736">
            <v>0</v>
          </cell>
          <cell r="N1736">
            <v>0</v>
          </cell>
          <cell r="O1736" t="str">
            <v>30 shakildagi ma`lumotnomalar</v>
          </cell>
        </row>
        <row r="1737">
          <cell r="A1737">
            <v>9</v>
          </cell>
          <cell r="B1737">
            <v>214</v>
          </cell>
          <cell r="C1737">
            <v>8533</v>
          </cell>
          <cell r="D1737">
            <v>9960.06</v>
          </cell>
          <cell r="E1737">
            <v>25</v>
          </cell>
          <cell r="F1737">
            <v>93609.43</v>
          </cell>
          <cell r="H1737">
            <v>6</v>
          </cell>
          <cell r="I1737">
            <v>10</v>
          </cell>
          <cell r="J1737">
            <v>0</v>
          </cell>
          <cell r="K1737">
            <v>15</v>
          </cell>
          <cell r="L1737">
            <v>24</v>
          </cell>
          <cell r="M1737">
            <v>1</v>
          </cell>
          <cell r="N1737">
            <v>0</v>
          </cell>
          <cell r="O1737" t="str">
            <v>30 shakildagi ma`lumotnomalar</v>
          </cell>
        </row>
        <row r="1738">
          <cell r="A1738">
            <v>9</v>
          </cell>
          <cell r="B1738">
            <v>214</v>
          </cell>
          <cell r="C1738">
            <v>8659</v>
          </cell>
          <cell r="D1738">
            <v>9960.06</v>
          </cell>
          <cell r="E1738">
            <v>25</v>
          </cell>
          <cell r="F1738">
            <v>93609.43</v>
          </cell>
          <cell r="H1738">
            <v>6</v>
          </cell>
          <cell r="I1738">
            <v>0</v>
          </cell>
          <cell r="J1738">
            <v>0</v>
          </cell>
          <cell r="K1738">
            <v>32</v>
          </cell>
          <cell r="L1738">
            <v>32</v>
          </cell>
          <cell r="M1738">
            <v>0</v>
          </cell>
          <cell r="N1738">
            <v>0</v>
          </cell>
          <cell r="O1738" t="str">
            <v>30 shakildagi ma`lumotnomalar</v>
          </cell>
        </row>
        <row r="1739">
          <cell r="A1739">
            <v>9</v>
          </cell>
          <cell r="B1739">
            <v>214</v>
          </cell>
          <cell r="C1739">
            <v>3563</v>
          </cell>
          <cell r="D1739">
            <v>9961.01</v>
          </cell>
          <cell r="E1739">
            <v>25</v>
          </cell>
          <cell r="F1739">
            <v>93609.1</v>
          </cell>
          <cell r="H1739">
            <v>6</v>
          </cell>
          <cell r="I1739">
            <v>0</v>
          </cell>
          <cell r="J1739">
            <v>0</v>
          </cell>
          <cell r="K1739">
            <v>2083800</v>
          </cell>
          <cell r="L1739">
            <v>1828850</v>
          </cell>
          <cell r="M1739">
            <v>254950</v>
          </cell>
          <cell r="N1739">
            <v>0</v>
          </cell>
          <cell r="O1739" t="str">
            <v>Билеты ДВЛ, выданные подотчет</v>
          </cell>
        </row>
        <row r="1740">
          <cell r="A1740">
            <v>9</v>
          </cell>
          <cell r="B1740">
            <v>214</v>
          </cell>
          <cell r="C1740">
            <v>5996</v>
          </cell>
          <cell r="D1740">
            <v>9961.01</v>
          </cell>
          <cell r="E1740">
            <v>25</v>
          </cell>
          <cell r="F1740">
            <v>93609.1</v>
          </cell>
          <cell r="H1740">
            <v>6</v>
          </cell>
          <cell r="I1740">
            <v>0</v>
          </cell>
          <cell r="J1740">
            <v>0</v>
          </cell>
          <cell r="K1740">
            <v>626800</v>
          </cell>
          <cell r="L1740">
            <v>626800</v>
          </cell>
          <cell r="M1740">
            <v>0</v>
          </cell>
          <cell r="N1740">
            <v>0</v>
          </cell>
          <cell r="O1740" t="str">
            <v>Билеты ДВЛ, выданные подотчет</v>
          </cell>
        </row>
        <row r="1741">
          <cell r="A1741">
            <v>9</v>
          </cell>
          <cell r="B1741">
            <v>214</v>
          </cell>
          <cell r="C1741">
            <v>7948</v>
          </cell>
          <cell r="D1741">
            <v>9961.01</v>
          </cell>
          <cell r="E1741">
            <v>25</v>
          </cell>
          <cell r="F1741">
            <v>93609.1</v>
          </cell>
          <cell r="H1741">
            <v>0</v>
          </cell>
          <cell r="I1741">
            <v>0</v>
          </cell>
          <cell r="J1741">
            <v>0</v>
          </cell>
          <cell r="K1741">
            <v>902460</v>
          </cell>
          <cell r="L1741">
            <v>902460</v>
          </cell>
          <cell r="M1741">
            <v>0</v>
          </cell>
          <cell r="N1741">
            <v>0</v>
          </cell>
          <cell r="O1741" t="str">
            <v>Билеты ДВЛ, выданные подотчет</v>
          </cell>
        </row>
        <row r="1742">
          <cell r="A1742">
            <v>9</v>
          </cell>
          <cell r="B1742">
            <v>214</v>
          </cell>
          <cell r="C1742">
            <v>8002</v>
          </cell>
          <cell r="D1742">
            <v>9961.01</v>
          </cell>
          <cell r="E1742">
            <v>25</v>
          </cell>
          <cell r="F1742">
            <v>93609.1</v>
          </cell>
          <cell r="H1742">
            <v>6</v>
          </cell>
          <cell r="I1742">
            <v>0</v>
          </cell>
          <cell r="J1742">
            <v>0</v>
          </cell>
          <cell r="K1742">
            <v>52300</v>
          </cell>
          <cell r="L1742">
            <v>52300</v>
          </cell>
          <cell r="M1742">
            <v>0</v>
          </cell>
          <cell r="N1742">
            <v>0</v>
          </cell>
          <cell r="O1742" t="str">
            <v>Билеты ДВЛ, выданные подотчет</v>
          </cell>
        </row>
        <row r="1743">
          <cell r="A1743">
            <v>9</v>
          </cell>
          <cell r="B1743">
            <v>214</v>
          </cell>
          <cell r="C1743">
            <v>8104</v>
          </cell>
          <cell r="D1743">
            <v>9961.01</v>
          </cell>
          <cell r="E1743">
            <v>25</v>
          </cell>
          <cell r="F1743">
            <v>93609.1</v>
          </cell>
          <cell r="H1743">
            <v>6</v>
          </cell>
          <cell r="I1743">
            <v>190000</v>
          </cell>
          <cell r="J1743">
            <v>0</v>
          </cell>
          <cell r="K1743">
            <v>776900</v>
          </cell>
          <cell r="L1743">
            <v>235400</v>
          </cell>
          <cell r="M1743">
            <v>731500</v>
          </cell>
          <cell r="N1743">
            <v>0</v>
          </cell>
          <cell r="O1743" t="str">
            <v>Билеты ДВЛ, выданные подотчет</v>
          </cell>
        </row>
        <row r="1744">
          <cell r="A1744">
            <v>9</v>
          </cell>
          <cell r="B1744">
            <v>214</v>
          </cell>
          <cell r="C1744">
            <v>8137</v>
          </cell>
          <cell r="D1744">
            <v>9961.01</v>
          </cell>
          <cell r="E1744">
            <v>25</v>
          </cell>
          <cell r="F1744">
            <v>93609.1</v>
          </cell>
          <cell r="H1744">
            <v>6</v>
          </cell>
          <cell r="I1744">
            <v>0</v>
          </cell>
          <cell r="J1744">
            <v>0</v>
          </cell>
          <cell r="K1744">
            <v>4758725</v>
          </cell>
          <cell r="L1744">
            <v>4758725</v>
          </cell>
          <cell r="M1744">
            <v>0</v>
          </cell>
          <cell r="N1744">
            <v>0</v>
          </cell>
          <cell r="O1744" t="str">
            <v>Билеты ДВЛ, выданные подотчет</v>
          </cell>
        </row>
        <row r="1745">
          <cell r="A1745">
            <v>9</v>
          </cell>
          <cell r="B1745">
            <v>214</v>
          </cell>
          <cell r="C1745">
            <v>8533</v>
          </cell>
          <cell r="D1745">
            <v>9961.01</v>
          </cell>
          <cell r="E1745">
            <v>25</v>
          </cell>
          <cell r="F1745">
            <v>93609.1</v>
          </cell>
          <cell r="H1745">
            <v>0</v>
          </cell>
          <cell r="I1745">
            <v>68625</v>
          </cell>
          <cell r="J1745">
            <v>0</v>
          </cell>
          <cell r="K1745">
            <v>0</v>
          </cell>
          <cell r="L1745">
            <v>68625</v>
          </cell>
          <cell r="M1745">
            <v>0</v>
          </cell>
          <cell r="N1745">
            <v>0</v>
          </cell>
          <cell r="O1745" t="str">
            <v>Билеты ДВЛ, выданные подотчет</v>
          </cell>
        </row>
        <row r="1746">
          <cell r="A1746">
            <v>9</v>
          </cell>
          <cell r="B1746">
            <v>214</v>
          </cell>
          <cell r="C1746">
            <v>8137</v>
          </cell>
          <cell r="D1746">
            <v>9961.02</v>
          </cell>
          <cell r="E1746">
            <v>25</v>
          </cell>
          <cell r="F1746">
            <v>93609.11</v>
          </cell>
          <cell r="H1746">
            <v>6</v>
          </cell>
          <cell r="I1746">
            <v>0</v>
          </cell>
          <cell r="J1746">
            <v>0</v>
          </cell>
          <cell r="K1746">
            <v>150000</v>
          </cell>
          <cell r="L1746">
            <v>150000</v>
          </cell>
          <cell r="M1746">
            <v>0</v>
          </cell>
          <cell r="N1746">
            <v>0</v>
          </cell>
          <cell r="O1746" t="str">
            <v>Оплаченные выигравшие и вышедшие в тиражи погашения облигаци</v>
          </cell>
        </row>
        <row r="1747">
          <cell r="A1747">
            <v>9</v>
          </cell>
          <cell r="B1747">
            <v>214</v>
          </cell>
          <cell r="C1747">
            <v>3563</v>
          </cell>
          <cell r="D1747">
            <v>9961.0400000000009</v>
          </cell>
          <cell r="E1747">
            <v>25</v>
          </cell>
          <cell r="F1747">
            <v>93609.13</v>
          </cell>
          <cell r="H1747">
            <v>6</v>
          </cell>
          <cell r="I1747">
            <v>0</v>
          </cell>
          <cell r="J1747">
            <v>0</v>
          </cell>
          <cell r="K1747">
            <v>4024300</v>
          </cell>
          <cell r="L1747">
            <v>4024300</v>
          </cell>
          <cell r="M1747">
            <v>0</v>
          </cell>
          <cell r="N1747">
            <v>0</v>
          </cell>
          <cell r="O1747" t="str">
            <v>Погашенные ценные бумаги, отосланные для проверки и уничтоже</v>
          </cell>
        </row>
        <row r="1748">
          <cell r="A1748">
            <v>9</v>
          </cell>
          <cell r="B1748">
            <v>214</v>
          </cell>
          <cell r="C1748">
            <v>5996</v>
          </cell>
          <cell r="D1748">
            <v>9961.0400000000009</v>
          </cell>
          <cell r="E1748">
            <v>25</v>
          </cell>
          <cell r="F1748">
            <v>93609.13</v>
          </cell>
          <cell r="H1748">
            <v>6</v>
          </cell>
          <cell r="I1748">
            <v>0</v>
          </cell>
          <cell r="J1748">
            <v>0</v>
          </cell>
          <cell r="K1748">
            <v>2744615</v>
          </cell>
          <cell r="L1748">
            <v>2107000</v>
          </cell>
          <cell r="M1748">
            <v>637615</v>
          </cell>
          <cell r="N1748">
            <v>0</v>
          </cell>
          <cell r="O1748" t="str">
            <v>Погашенные ценные бумаги, отосланные для проверки и уничтоже</v>
          </cell>
        </row>
        <row r="1749">
          <cell r="A1749">
            <v>9</v>
          </cell>
          <cell r="B1749">
            <v>214</v>
          </cell>
          <cell r="C1749">
            <v>7783</v>
          </cell>
          <cell r="D1749">
            <v>9961.0400000000009</v>
          </cell>
          <cell r="E1749">
            <v>25</v>
          </cell>
          <cell r="F1749">
            <v>93609.13</v>
          </cell>
          <cell r="H1749">
            <v>6</v>
          </cell>
          <cell r="I1749">
            <v>678230</v>
          </cell>
          <cell r="J1749">
            <v>0</v>
          </cell>
          <cell r="K1749">
            <v>3329140</v>
          </cell>
          <cell r="L1749">
            <v>3467120</v>
          </cell>
          <cell r="M1749">
            <v>540250</v>
          </cell>
          <cell r="N1749">
            <v>0</v>
          </cell>
          <cell r="O1749" t="str">
            <v>Погашенные ценные бумаги, отосланные для проверки и уничтоже</v>
          </cell>
        </row>
        <row r="1750">
          <cell r="A1750">
            <v>9</v>
          </cell>
          <cell r="B1750">
            <v>214</v>
          </cell>
          <cell r="C1750">
            <v>7845</v>
          </cell>
          <cell r="D1750">
            <v>9961.0400000000009</v>
          </cell>
          <cell r="E1750">
            <v>25</v>
          </cell>
          <cell r="F1750">
            <v>93609.13</v>
          </cell>
          <cell r="H1750">
            <v>6</v>
          </cell>
          <cell r="I1750">
            <v>0</v>
          </cell>
          <cell r="J1750">
            <v>0</v>
          </cell>
          <cell r="K1750">
            <v>3514970</v>
          </cell>
          <cell r="L1750">
            <v>3514970</v>
          </cell>
          <cell r="M1750">
            <v>0</v>
          </cell>
          <cell r="N1750">
            <v>0</v>
          </cell>
          <cell r="O1750" t="str">
            <v>Погашенные ценные бумаги, отосланные для проверки и уничтоже</v>
          </cell>
        </row>
        <row r="1751">
          <cell r="A1751">
            <v>9</v>
          </cell>
          <cell r="B1751">
            <v>214</v>
          </cell>
          <cell r="C1751">
            <v>7948</v>
          </cell>
          <cell r="D1751">
            <v>9961.0400000000009</v>
          </cell>
          <cell r="E1751">
            <v>25</v>
          </cell>
          <cell r="F1751">
            <v>93609.13</v>
          </cell>
          <cell r="H1751">
            <v>6</v>
          </cell>
          <cell r="I1751">
            <v>543645</v>
          </cell>
          <cell r="J1751">
            <v>0</v>
          </cell>
          <cell r="K1751">
            <v>4984800</v>
          </cell>
          <cell r="L1751">
            <v>5352645</v>
          </cell>
          <cell r="M1751">
            <v>175800</v>
          </cell>
          <cell r="N1751">
            <v>0</v>
          </cell>
          <cell r="O1751" t="str">
            <v>Погашенные ценные бумаги, отосланные для проверки и уничтоже</v>
          </cell>
        </row>
        <row r="1752">
          <cell r="A1752">
            <v>9</v>
          </cell>
          <cell r="B1752">
            <v>214</v>
          </cell>
          <cell r="C1752">
            <v>8002</v>
          </cell>
          <cell r="D1752">
            <v>9961.0400000000009</v>
          </cell>
          <cell r="E1752">
            <v>25</v>
          </cell>
          <cell r="F1752">
            <v>93609.13</v>
          </cell>
          <cell r="H1752">
            <v>6</v>
          </cell>
          <cell r="I1752">
            <v>0</v>
          </cell>
          <cell r="J1752">
            <v>0</v>
          </cell>
          <cell r="K1752">
            <v>4563250</v>
          </cell>
          <cell r="L1752">
            <v>4152025</v>
          </cell>
          <cell r="M1752">
            <v>411225</v>
          </cell>
          <cell r="N1752">
            <v>0</v>
          </cell>
          <cell r="O1752" t="str">
            <v>Погашенные ценные бумаги, отосланные для проверки и уничтоже</v>
          </cell>
        </row>
        <row r="1753">
          <cell r="A1753">
            <v>9</v>
          </cell>
          <cell r="B1753">
            <v>214</v>
          </cell>
          <cell r="C1753">
            <v>8104</v>
          </cell>
          <cell r="D1753">
            <v>9961.0400000000009</v>
          </cell>
          <cell r="E1753">
            <v>25</v>
          </cell>
          <cell r="F1753">
            <v>93609.13</v>
          </cell>
          <cell r="H1753">
            <v>6</v>
          </cell>
          <cell r="I1753">
            <v>0</v>
          </cell>
          <cell r="J1753">
            <v>0</v>
          </cell>
          <cell r="K1753">
            <v>4275145</v>
          </cell>
          <cell r="L1753">
            <v>4275145</v>
          </cell>
          <cell r="M1753">
            <v>0</v>
          </cell>
          <cell r="N1753">
            <v>0</v>
          </cell>
          <cell r="O1753" t="str">
            <v>Погашенные ценные бумаги, отосланные для проверки и уничтоже</v>
          </cell>
        </row>
        <row r="1754">
          <cell r="A1754">
            <v>9</v>
          </cell>
          <cell r="B1754">
            <v>214</v>
          </cell>
          <cell r="C1754">
            <v>8137</v>
          </cell>
          <cell r="D1754">
            <v>9961.0400000000009</v>
          </cell>
          <cell r="E1754">
            <v>25</v>
          </cell>
          <cell r="F1754">
            <v>93609.13</v>
          </cell>
          <cell r="H1754">
            <v>6</v>
          </cell>
          <cell r="I1754">
            <v>0</v>
          </cell>
          <cell r="J1754">
            <v>0</v>
          </cell>
          <cell r="K1754">
            <v>2330555</v>
          </cell>
          <cell r="L1754">
            <v>2330555</v>
          </cell>
          <cell r="M1754">
            <v>0</v>
          </cell>
          <cell r="N1754">
            <v>0</v>
          </cell>
          <cell r="O1754" t="str">
            <v>Погашенные ценные бумаги, отосланные для проверки и уничтоже</v>
          </cell>
        </row>
        <row r="1755">
          <cell r="A1755">
            <v>9</v>
          </cell>
          <cell r="B1755">
            <v>214</v>
          </cell>
          <cell r="C1755">
            <v>8533</v>
          </cell>
          <cell r="D1755">
            <v>9961.0400000000009</v>
          </cell>
          <cell r="E1755">
            <v>25</v>
          </cell>
          <cell r="F1755">
            <v>93609.13</v>
          </cell>
          <cell r="H1755">
            <v>6</v>
          </cell>
          <cell r="I1755">
            <v>218800</v>
          </cell>
          <cell r="J1755">
            <v>0</v>
          </cell>
          <cell r="K1755">
            <v>406590</v>
          </cell>
          <cell r="L1755">
            <v>470740</v>
          </cell>
          <cell r="M1755">
            <v>154650</v>
          </cell>
          <cell r="N1755">
            <v>0</v>
          </cell>
          <cell r="O1755" t="str">
            <v>Погашенные ценные бумаги, отосланные для проверки и уничтоже</v>
          </cell>
        </row>
        <row r="1756">
          <cell r="A1756">
            <v>9</v>
          </cell>
          <cell r="B1756">
            <v>214</v>
          </cell>
          <cell r="C1756">
            <v>8659</v>
          </cell>
          <cell r="D1756">
            <v>9961.0400000000009</v>
          </cell>
          <cell r="E1756">
            <v>25</v>
          </cell>
          <cell r="F1756">
            <v>93609.13</v>
          </cell>
          <cell r="H1756">
            <v>6</v>
          </cell>
          <cell r="I1756">
            <v>1297055</v>
          </cell>
          <cell r="J1756">
            <v>0</v>
          </cell>
          <cell r="K1756">
            <v>2405980</v>
          </cell>
          <cell r="L1756">
            <v>1750395</v>
          </cell>
          <cell r="M1756">
            <v>1952640</v>
          </cell>
          <cell r="N1756">
            <v>0</v>
          </cell>
          <cell r="O1756" t="str">
            <v>Погашенные ценные бумаги, отосланные для проверки и уничтоже</v>
          </cell>
        </row>
        <row r="1757">
          <cell r="A1757">
            <v>9</v>
          </cell>
          <cell r="B1757">
            <v>214</v>
          </cell>
          <cell r="C1757">
            <v>8137</v>
          </cell>
          <cell r="D1757">
            <v>9961.0499999999993</v>
          </cell>
          <cell r="E1757">
            <v>25</v>
          </cell>
          <cell r="F1757">
            <v>93609.14</v>
          </cell>
          <cell r="H1757">
            <v>6</v>
          </cell>
          <cell r="I1757">
            <v>0</v>
          </cell>
          <cell r="J1757">
            <v>0</v>
          </cell>
          <cell r="K1757">
            <v>12303255</v>
          </cell>
          <cell r="L1757">
            <v>12303255</v>
          </cell>
          <cell r="M1757">
            <v>0</v>
          </cell>
          <cell r="N1757">
            <v>0</v>
          </cell>
          <cell r="O1757" t="str">
            <v>Разные ценности в пути</v>
          </cell>
        </row>
        <row r="1758">
          <cell r="A1758">
            <v>9</v>
          </cell>
          <cell r="B1758">
            <v>214</v>
          </cell>
          <cell r="C1758">
            <v>8137</v>
          </cell>
          <cell r="D1758">
            <v>9961.07</v>
          </cell>
          <cell r="E1758">
            <v>25</v>
          </cell>
          <cell r="F1758">
            <v>93609.16</v>
          </cell>
          <cell r="H1758">
            <v>6</v>
          </cell>
          <cell r="I1758">
            <v>0</v>
          </cell>
          <cell r="J1758">
            <v>0</v>
          </cell>
          <cell r="K1758">
            <v>1934</v>
          </cell>
          <cell r="L1758">
            <v>1934</v>
          </cell>
          <cell r="M1758">
            <v>0</v>
          </cell>
          <cell r="N1758">
            <v>0</v>
          </cell>
          <cell r="O1758" t="str">
            <v>Ценные бланки в пути</v>
          </cell>
        </row>
        <row r="1759">
          <cell r="A1759">
            <v>9</v>
          </cell>
          <cell r="B1759">
            <v>214</v>
          </cell>
          <cell r="C1759">
            <v>3563</v>
          </cell>
          <cell r="D1759">
            <v>9973</v>
          </cell>
          <cell r="E1759">
            <v>25</v>
          </cell>
          <cell r="F1759">
            <v>90317.01</v>
          </cell>
          <cell r="H1759">
            <v>6</v>
          </cell>
          <cell r="I1759">
            <v>9795.75</v>
          </cell>
          <cell r="J1759">
            <v>0</v>
          </cell>
          <cell r="K1759">
            <v>0</v>
          </cell>
          <cell r="L1759">
            <v>0</v>
          </cell>
          <cell r="M1759">
            <v>9795.75</v>
          </cell>
          <cell r="N1759">
            <v>0</v>
          </cell>
          <cell r="O1759" t="str">
            <v>Бланки сберегательных сертификатов</v>
          </cell>
        </row>
        <row r="1760">
          <cell r="A1760">
            <v>9</v>
          </cell>
          <cell r="B1760">
            <v>214</v>
          </cell>
          <cell r="C1760">
            <v>7948</v>
          </cell>
          <cell r="D1760">
            <v>9973</v>
          </cell>
          <cell r="E1760">
            <v>25</v>
          </cell>
          <cell r="F1760">
            <v>90317.01</v>
          </cell>
          <cell r="H1760">
            <v>6</v>
          </cell>
          <cell r="I1760">
            <v>923.5</v>
          </cell>
          <cell r="J1760">
            <v>0</v>
          </cell>
          <cell r="K1760">
            <v>0</v>
          </cell>
          <cell r="L1760">
            <v>923.5</v>
          </cell>
          <cell r="M1760">
            <v>0</v>
          </cell>
          <cell r="N1760">
            <v>0</v>
          </cell>
          <cell r="O1760" t="str">
            <v>Бланки сберегательных сертификатов</v>
          </cell>
        </row>
        <row r="1761">
          <cell r="A1761">
            <v>9</v>
          </cell>
          <cell r="B1761">
            <v>214</v>
          </cell>
          <cell r="C1761">
            <v>7948</v>
          </cell>
          <cell r="D1761">
            <v>9987</v>
          </cell>
          <cell r="E1761">
            <v>25</v>
          </cell>
          <cell r="F1761">
            <v>93623.06</v>
          </cell>
          <cell r="H1761">
            <v>6</v>
          </cell>
          <cell r="I1761">
            <v>27100</v>
          </cell>
          <cell r="J1761">
            <v>0</v>
          </cell>
          <cell r="K1761">
            <v>0</v>
          </cell>
          <cell r="L1761">
            <v>27100</v>
          </cell>
          <cell r="M1761">
            <v>0</v>
          </cell>
          <cell r="N1761">
            <v>0</v>
          </cell>
          <cell r="O1761" t="str">
            <v>Акции на хранении</v>
          </cell>
        </row>
        <row r="1762">
          <cell r="A1762">
            <v>9</v>
          </cell>
          <cell r="B1762">
            <v>214</v>
          </cell>
          <cell r="C1762">
            <v>3563</v>
          </cell>
          <cell r="D1762">
            <v>9995</v>
          </cell>
          <cell r="E1762">
            <v>25</v>
          </cell>
          <cell r="F1762">
            <v>90303.039999999994</v>
          </cell>
          <cell r="H1762">
            <v>6</v>
          </cell>
          <cell r="I1762">
            <v>35466.400000000001</v>
          </cell>
          <cell r="J1762">
            <v>0</v>
          </cell>
          <cell r="K1762">
            <v>0</v>
          </cell>
          <cell r="L1762">
            <v>0</v>
          </cell>
          <cell r="M1762">
            <v>35466.400000000001</v>
          </cell>
          <cell r="N1762">
            <v>0</v>
          </cell>
          <cell r="O1762" t="str">
            <v>Бланки облигаций гос.займов</v>
          </cell>
        </row>
        <row r="1763">
          <cell r="A1763">
            <v>9</v>
          </cell>
          <cell r="B1763">
            <v>214</v>
          </cell>
          <cell r="C1763">
            <v>7948</v>
          </cell>
          <cell r="D1763">
            <v>9995</v>
          </cell>
          <cell r="E1763">
            <v>25</v>
          </cell>
          <cell r="F1763">
            <v>90303.039999999994</v>
          </cell>
          <cell r="H1763">
            <v>6</v>
          </cell>
          <cell r="I1763">
            <v>106.5</v>
          </cell>
          <cell r="J1763">
            <v>0</v>
          </cell>
          <cell r="K1763">
            <v>0</v>
          </cell>
          <cell r="L1763">
            <v>106.5</v>
          </cell>
          <cell r="M1763">
            <v>0</v>
          </cell>
          <cell r="N1763">
            <v>0</v>
          </cell>
          <cell r="O1763" t="str">
            <v>Бланки облигаций гос.займов</v>
          </cell>
        </row>
        <row r="1764">
          <cell r="A1764">
            <v>9</v>
          </cell>
          <cell r="B1764">
            <v>214</v>
          </cell>
          <cell r="C1764">
            <v>8298</v>
          </cell>
          <cell r="D1764">
            <v>9995</v>
          </cell>
          <cell r="E1764">
            <v>25</v>
          </cell>
          <cell r="F1764">
            <v>90303.039999999994</v>
          </cell>
          <cell r="H1764">
            <v>6</v>
          </cell>
          <cell r="I1764">
            <v>15</v>
          </cell>
          <cell r="J1764">
            <v>0</v>
          </cell>
          <cell r="K1764">
            <v>0</v>
          </cell>
          <cell r="L1764">
            <v>0</v>
          </cell>
          <cell r="M1764">
            <v>15</v>
          </cell>
          <cell r="N1764">
            <v>0</v>
          </cell>
          <cell r="O1764" t="str">
            <v>Бланки облигаций гос.займов</v>
          </cell>
        </row>
        <row r="1765">
          <cell r="A1765">
            <v>9</v>
          </cell>
          <cell r="B1765">
            <v>214</v>
          </cell>
          <cell r="C1765">
            <v>5996</v>
          </cell>
          <cell r="D1765">
            <v>9998</v>
          </cell>
          <cell r="E1765">
            <v>25</v>
          </cell>
          <cell r="F1765">
            <v>93616.04</v>
          </cell>
          <cell r="H1765">
            <v>6</v>
          </cell>
          <cell r="I1765">
            <v>270.3</v>
          </cell>
          <cell r="J1765">
            <v>0</v>
          </cell>
          <cell r="K1765">
            <v>0</v>
          </cell>
          <cell r="L1765">
            <v>0</v>
          </cell>
          <cell r="M1765">
            <v>270.3</v>
          </cell>
          <cell r="N1765">
            <v>0</v>
          </cell>
          <cell r="O1765" t="str">
            <v>Облигации на хранении</v>
          </cell>
        </row>
        <row r="1766">
          <cell r="A1766">
            <v>9</v>
          </cell>
          <cell r="B1766">
            <v>214</v>
          </cell>
          <cell r="C1766">
            <v>7783</v>
          </cell>
          <cell r="D1766">
            <v>9998</v>
          </cell>
          <cell r="E1766">
            <v>25</v>
          </cell>
          <cell r="F1766">
            <v>93616.04</v>
          </cell>
          <cell r="H1766">
            <v>6</v>
          </cell>
          <cell r="I1766">
            <v>536.29999999999995</v>
          </cell>
          <cell r="J1766">
            <v>0</v>
          </cell>
          <cell r="K1766">
            <v>0</v>
          </cell>
          <cell r="L1766">
            <v>0</v>
          </cell>
          <cell r="M1766">
            <v>536.29999999999995</v>
          </cell>
          <cell r="N1766">
            <v>0</v>
          </cell>
          <cell r="O1766" t="str">
            <v>Облигации на хранении</v>
          </cell>
        </row>
        <row r="1767">
          <cell r="A1767">
            <v>9</v>
          </cell>
          <cell r="B1767">
            <v>214</v>
          </cell>
          <cell r="C1767">
            <v>7948</v>
          </cell>
          <cell r="D1767">
            <v>9998</v>
          </cell>
          <cell r="E1767">
            <v>25</v>
          </cell>
          <cell r="F1767">
            <v>93616.04</v>
          </cell>
          <cell r="H1767">
            <v>6</v>
          </cell>
          <cell r="I1767">
            <v>349</v>
          </cell>
          <cell r="J1767">
            <v>0</v>
          </cell>
          <cell r="K1767">
            <v>0</v>
          </cell>
          <cell r="L1767">
            <v>0</v>
          </cell>
          <cell r="M1767">
            <v>349</v>
          </cell>
          <cell r="N1767">
            <v>0</v>
          </cell>
          <cell r="O1767" t="str">
            <v>Облигации на хранении</v>
          </cell>
        </row>
        <row r="1768">
          <cell r="A1768">
            <v>9</v>
          </cell>
          <cell r="B1768">
            <v>214</v>
          </cell>
          <cell r="C1768">
            <v>8137</v>
          </cell>
          <cell r="D1768">
            <v>9998</v>
          </cell>
          <cell r="E1768">
            <v>25</v>
          </cell>
          <cell r="F1768">
            <v>93616.04</v>
          </cell>
          <cell r="H1768">
            <v>6</v>
          </cell>
          <cell r="I1768">
            <v>10</v>
          </cell>
          <cell r="J1768">
            <v>0</v>
          </cell>
          <cell r="K1768">
            <v>0</v>
          </cell>
          <cell r="L1768">
            <v>0</v>
          </cell>
          <cell r="M1768">
            <v>10</v>
          </cell>
          <cell r="N1768">
            <v>0</v>
          </cell>
          <cell r="O1768" t="str">
            <v>Облигации на хранении</v>
          </cell>
        </row>
        <row r="1769">
          <cell r="A1769">
            <v>9</v>
          </cell>
          <cell r="B1769">
            <v>214</v>
          </cell>
          <cell r="C1769">
            <v>3563</v>
          </cell>
          <cell r="D1769">
            <v>9999.2000000000007</v>
          </cell>
          <cell r="E1769">
            <v>0</v>
          </cell>
          <cell r="F1769">
            <v>90317.13</v>
          </cell>
          <cell r="H1769">
            <v>0</v>
          </cell>
          <cell r="I1769">
            <v>52440</v>
          </cell>
          <cell r="J1769">
            <v>0</v>
          </cell>
          <cell r="K1769">
            <v>55320</v>
          </cell>
          <cell r="L1769">
            <v>107760</v>
          </cell>
          <cell r="M1769">
            <v>0</v>
          </cell>
          <cell r="N1769">
            <v>0</v>
          </cell>
          <cell r="O1769" t="str">
            <v>Билеты ДВЛ - Тошкент</v>
          </cell>
        </row>
        <row r="1770">
          <cell r="A1770">
            <v>9</v>
          </cell>
          <cell r="B1770">
            <v>214</v>
          </cell>
          <cell r="C1770">
            <v>5996</v>
          </cell>
          <cell r="D1770">
            <v>9999.2000000000007</v>
          </cell>
          <cell r="E1770">
            <v>0</v>
          </cell>
          <cell r="F1770">
            <v>90317.13</v>
          </cell>
          <cell r="H1770">
            <v>0</v>
          </cell>
          <cell r="I1770">
            <v>0</v>
          </cell>
          <cell r="J1770">
            <v>0</v>
          </cell>
          <cell r="K1770">
            <v>410160</v>
          </cell>
          <cell r="L1770">
            <v>410160</v>
          </cell>
          <cell r="M1770">
            <v>0</v>
          </cell>
          <cell r="N1770">
            <v>0</v>
          </cell>
          <cell r="O1770" t="str">
            <v>Билеты ДВЛ - Тошкент</v>
          </cell>
        </row>
        <row r="1771">
          <cell r="A1771">
            <v>9</v>
          </cell>
          <cell r="B1771">
            <v>214</v>
          </cell>
          <cell r="C1771">
            <v>7783</v>
          </cell>
          <cell r="D1771">
            <v>9999.2000000000007</v>
          </cell>
          <cell r="E1771">
            <v>0</v>
          </cell>
          <cell r="F1771">
            <v>90317.13</v>
          </cell>
          <cell r="H1771">
            <v>0</v>
          </cell>
          <cell r="I1771">
            <v>415320</v>
          </cell>
          <cell r="J1771">
            <v>0</v>
          </cell>
          <cell r="K1771">
            <v>410000</v>
          </cell>
          <cell r="L1771">
            <v>825320</v>
          </cell>
          <cell r="M1771">
            <v>0</v>
          </cell>
          <cell r="N1771">
            <v>0</v>
          </cell>
          <cell r="O1771" t="str">
            <v>Билеты ДВЛ - Тошкент</v>
          </cell>
        </row>
        <row r="1772">
          <cell r="A1772">
            <v>9</v>
          </cell>
          <cell r="B1772">
            <v>214</v>
          </cell>
          <cell r="C1772">
            <v>7845</v>
          </cell>
          <cell r="D1772">
            <v>9999.2000000000007</v>
          </cell>
          <cell r="E1772">
            <v>0</v>
          </cell>
          <cell r="F1772">
            <v>90317.13</v>
          </cell>
          <cell r="H1772">
            <v>0</v>
          </cell>
          <cell r="I1772">
            <v>446400</v>
          </cell>
          <cell r="J1772">
            <v>0</v>
          </cell>
          <cell r="K1772">
            <v>31080</v>
          </cell>
          <cell r="L1772">
            <v>477480</v>
          </cell>
          <cell r="M1772">
            <v>0</v>
          </cell>
          <cell r="N1772">
            <v>0</v>
          </cell>
          <cell r="O1772" t="str">
            <v>Билеты ДВЛ - Тошкент</v>
          </cell>
        </row>
        <row r="1773">
          <cell r="A1773">
            <v>9</v>
          </cell>
          <cell r="B1773">
            <v>214</v>
          </cell>
          <cell r="C1773">
            <v>7948</v>
          </cell>
          <cell r="D1773">
            <v>9999.2000000000007</v>
          </cell>
          <cell r="E1773">
            <v>0</v>
          </cell>
          <cell r="F1773">
            <v>90317.13</v>
          </cell>
          <cell r="H1773">
            <v>0</v>
          </cell>
          <cell r="I1773">
            <v>307680</v>
          </cell>
          <cell r="J1773">
            <v>0</v>
          </cell>
          <cell r="K1773">
            <v>807720</v>
          </cell>
          <cell r="L1773">
            <v>1115400</v>
          </cell>
          <cell r="M1773">
            <v>0</v>
          </cell>
          <cell r="N1773">
            <v>0</v>
          </cell>
          <cell r="O1773" t="str">
            <v>Билеты ДВЛ - Тошкент</v>
          </cell>
        </row>
        <row r="1774">
          <cell r="A1774">
            <v>9</v>
          </cell>
          <cell r="B1774">
            <v>214</v>
          </cell>
          <cell r="C1774">
            <v>8002</v>
          </cell>
          <cell r="D1774">
            <v>9999.2000000000007</v>
          </cell>
          <cell r="E1774">
            <v>0</v>
          </cell>
          <cell r="F1774">
            <v>90317.13</v>
          </cell>
          <cell r="H1774">
            <v>0</v>
          </cell>
          <cell r="I1774">
            <v>275640</v>
          </cell>
          <cell r="J1774">
            <v>0</v>
          </cell>
          <cell r="K1774">
            <v>22680</v>
          </cell>
          <cell r="L1774">
            <v>298320</v>
          </cell>
          <cell r="M1774">
            <v>0</v>
          </cell>
          <cell r="N1774">
            <v>0</v>
          </cell>
          <cell r="O1774" t="str">
            <v>Билеты ДВЛ - Тошкент</v>
          </cell>
        </row>
        <row r="1775">
          <cell r="A1775">
            <v>9</v>
          </cell>
          <cell r="B1775">
            <v>214</v>
          </cell>
          <cell r="C1775">
            <v>8104</v>
          </cell>
          <cell r="D1775">
            <v>9999.2000000000007</v>
          </cell>
          <cell r="E1775">
            <v>0</v>
          </cell>
          <cell r="F1775">
            <v>90317.13</v>
          </cell>
          <cell r="H1775">
            <v>6</v>
          </cell>
          <cell r="I1775">
            <v>0</v>
          </cell>
          <cell r="J1775">
            <v>0</v>
          </cell>
          <cell r="K1775">
            <v>204000</v>
          </cell>
          <cell r="L1775">
            <v>191460</v>
          </cell>
          <cell r="M1775">
            <v>12540</v>
          </cell>
          <cell r="N1775">
            <v>0</v>
          </cell>
          <cell r="O1775" t="str">
            <v>"Toshkent" lotereyasining chiptalari</v>
          </cell>
        </row>
        <row r="1776">
          <cell r="A1776">
            <v>9</v>
          </cell>
          <cell r="B1776">
            <v>214</v>
          </cell>
          <cell r="C1776">
            <v>8137</v>
          </cell>
          <cell r="D1776">
            <v>9999.2000000000007</v>
          </cell>
          <cell r="E1776">
            <v>0</v>
          </cell>
          <cell r="F1776">
            <v>90317.13</v>
          </cell>
          <cell r="H1776">
            <v>6</v>
          </cell>
          <cell r="I1776">
            <v>231900</v>
          </cell>
          <cell r="J1776">
            <v>0</v>
          </cell>
          <cell r="K1776">
            <v>458580</v>
          </cell>
          <cell r="L1776">
            <v>664440</v>
          </cell>
          <cell r="M1776">
            <v>26040</v>
          </cell>
          <cell r="N1776">
            <v>0</v>
          </cell>
          <cell r="O1776" t="str">
            <v>Билеты ДВЛ "Тошкент"</v>
          </cell>
        </row>
        <row r="1777">
          <cell r="A1777">
            <v>9</v>
          </cell>
          <cell r="B1777">
            <v>214</v>
          </cell>
          <cell r="C1777">
            <v>8533</v>
          </cell>
          <cell r="D1777">
            <v>9999.2000000000007</v>
          </cell>
          <cell r="E1777">
            <v>0</v>
          </cell>
          <cell r="F1777">
            <v>90317.13</v>
          </cell>
          <cell r="H1777">
            <v>0</v>
          </cell>
          <cell r="I1777">
            <v>7780</v>
          </cell>
          <cell r="J1777">
            <v>0</v>
          </cell>
          <cell r="K1777">
            <v>0</v>
          </cell>
          <cell r="L1777">
            <v>7780</v>
          </cell>
          <cell r="M1777">
            <v>0</v>
          </cell>
          <cell r="N1777">
            <v>0</v>
          </cell>
          <cell r="O1777" t="str">
            <v>Билеты ДВЛ - Тошкент</v>
          </cell>
        </row>
        <row r="1778">
          <cell r="A1778">
            <v>9</v>
          </cell>
          <cell r="B1778">
            <v>214</v>
          </cell>
          <cell r="C1778">
            <v>8659</v>
          </cell>
          <cell r="D1778">
            <v>9999.2000000000007</v>
          </cell>
          <cell r="E1778">
            <v>0</v>
          </cell>
          <cell r="F1778">
            <v>90317.13</v>
          </cell>
          <cell r="H1778">
            <v>0</v>
          </cell>
          <cell r="I1778">
            <v>292440</v>
          </cell>
          <cell r="J1778">
            <v>0</v>
          </cell>
          <cell r="K1778">
            <v>443100</v>
          </cell>
          <cell r="L1778">
            <v>735540</v>
          </cell>
          <cell r="M1778">
            <v>0</v>
          </cell>
          <cell r="N1778">
            <v>0</v>
          </cell>
          <cell r="O1778" t="str">
            <v>Билеты ДВЛ - Тошкент</v>
          </cell>
        </row>
        <row r="1779">
          <cell r="A1779">
            <v>9</v>
          </cell>
          <cell r="B1779">
            <v>214</v>
          </cell>
          <cell r="C1779">
            <v>3563</v>
          </cell>
          <cell r="D1779">
            <v>9999.2199999999993</v>
          </cell>
          <cell r="E1779">
            <v>0</v>
          </cell>
          <cell r="F1779">
            <v>90317.15</v>
          </cell>
          <cell r="H1779">
            <v>0</v>
          </cell>
          <cell r="I1779">
            <v>850</v>
          </cell>
          <cell r="J1779">
            <v>0</v>
          </cell>
          <cell r="K1779">
            <v>0</v>
          </cell>
          <cell r="L1779">
            <v>850</v>
          </cell>
          <cell r="M1779">
            <v>0</v>
          </cell>
          <cell r="N1779">
            <v>0</v>
          </cell>
          <cell r="O1779" t="str">
            <v>Билеты ДВЛ - Эколот-4</v>
          </cell>
        </row>
        <row r="1780">
          <cell r="A1780">
            <v>9</v>
          </cell>
          <cell r="B1780">
            <v>214</v>
          </cell>
          <cell r="C1780">
            <v>7845</v>
          </cell>
          <cell r="D1780">
            <v>9999.2199999999993</v>
          </cell>
          <cell r="E1780">
            <v>0</v>
          </cell>
          <cell r="F1780">
            <v>90317.15</v>
          </cell>
          <cell r="H1780">
            <v>0</v>
          </cell>
          <cell r="I1780">
            <v>108200</v>
          </cell>
          <cell r="J1780">
            <v>0</v>
          </cell>
          <cell r="K1780">
            <v>100000</v>
          </cell>
          <cell r="L1780">
            <v>208200</v>
          </cell>
          <cell r="M1780">
            <v>0</v>
          </cell>
          <cell r="N1780">
            <v>0</v>
          </cell>
          <cell r="O1780" t="str">
            <v>Билеты ДВЛ - Эколот-4</v>
          </cell>
        </row>
        <row r="1781">
          <cell r="A1781">
            <v>9</v>
          </cell>
          <cell r="B1781">
            <v>214</v>
          </cell>
          <cell r="C1781">
            <v>8659</v>
          </cell>
          <cell r="D1781">
            <v>9999.2199999999993</v>
          </cell>
          <cell r="E1781">
            <v>0</v>
          </cell>
          <cell r="F1781">
            <v>90317.15</v>
          </cell>
          <cell r="H1781">
            <v>0</v>
          </cell>
          <cell r="I1781">
            <v>50400</v>
          </cell>
          <cell r="J1781">
            <v>0</v>
          </cell>
          <cell r="K1781">
            <v>97800</v>
          </cell>
          <cell r="L1781">
            <v>148200</v>
          </cell>
          <cell r="M1781">
            <v>0</v>
          </cell>
          <cell r="N1781">
            <v>0</v>
          </cell>
          <cell r="O1781" t="str">
            <v>Билеты ДВЛ - Эколот-4</v>
          </cell>
        </row>
        <row r="1782">
          <cell r="A1782">
            <v>9</v>
          </cell>
          <cell r="B1782">
            <v>214</v>
          </cell>
          <cell r="C1782">
            <v>3563</v>
          </cell>
          <cell r="D1782">
            <v>9999.23</v>
          </cell>
          <cell r="E1782">
            <v>0</v>
          </cell>
          <cell r="F1782">
            <v>90317.16</v>
          </cell>
          <cell r="H1782">
            <v>0</v>
          </cell>
          <cell r="I1782">
            <v>554100</v>
          </cell>
          <cell r="J1782">
            <v>0</v>
          </cell>
          <cell r="K1782">
            <v>4050650</v>
          </cell>
          <cell r="L1782">
            <v>4604750</v>
          </cell>
          <cell r="M1782">
            <v>0</v>
          </cell>
          <cell r="N1782">
            <v>0</v>
          </cell>
          <cell r="O1782" t="str">
            <v>Билеты ДВЛ - Улугбек юлдузлари</v>
          </cell>
        </row>
        <row r="1783">
          <cell r="A1783">
            <v>9</v>
          </cell>
          <cell r="B1783">
            <v>214</v>
          </cell>
          <cell r="C1783">
            <v>5996</v>
          </cell>
          <cell r="D1783">
            <v>9999.23</v>
          </cell>
          <cell r="E1783">
            <v>0</v>
          </cell>
          <cell r="F1783">
            <v>90317.16</v>
          </cell>
          <cell r="H1783">
            <v>0</v>
          </cell>
          <cell r="I1783">
            <v>658400</v>
          </cell>
          <cell r="J1783">
            <v>0</v>
          </cell>
          <cell r="K1783">
            <v>48100</v>
          </cell>
          <cell r="L1783">
            <v>706500</v>
          </cell>
          <cell r="M1783">
            <v>0</v>
          </cell>
          <cell r="N1783">
            <v>0</v>
          </cell>
          <cell r="O1783" t="str">
            <v>Билеты ДВЛ - Улугбек юлдузлари</v>
          </cell>
        </row>
        <row r="1784">
          <cell r="A1784">
            <v>9</v>
          </cell>
          <cell r="B1784">
            <v>214</v>
          </cell>
          <cell r="C1784">
            <v>7783</v>
          </cell>
          <cell r="D1784">
            <v>9999.23</v>
          </cell>
          <cell r="E1784">
            <v>0</v>
          </cell>
          <cell r="F1784">
            <v>90317.16</v>
          </cell>
          <cell r="H1784">
            <v>0</v>
          </cell>
          <cell r="I1784">
            <v>641150</v>
          </cell>
          <cell r="J1784">
            <v>0</v>
          </cell>
          <cell r="K1784">
            <v>150000</v>
          </cell>
          <cell r="L1784">
            <v>791150</v>
          </cell>
          <cell r="M1784">
            <v>0</v>
          </cell>
          <cell r="N1784">
            <v>0</v>
          </cell>
          <cell r="O1784" t="str">
            <v>Билеты ДВЛ - Улугбек юлдузлари</v>
          </cell>
        </row>
        <row r="1785">
          <cell r="A1785">
            <v>9</v>
          </cell>
          <cell r="B1785">
            <v>214</v>
          </cell>
          <cell r="C1785">
            <v>7845</v>
          </cell>
          <cell r="D1785">
            <v>9999.23</v>
          </cell>
          <cell r="E1785">
            <v>0</v>
          </cell>
          <cell r="F1785">
            <v>90317.16</v>
          </cell>
          <cell r="H1785">
            <v>0</v>
          </cell>
          <cell r="I1785">
            <v>206150</v>
          </cell>
          <cell r="J1785">
            <v>0</v>
          </cell>
          <cell r="K1785">
            <v>51150</v>
          </cell>
          <cell r="L1785">
            <v>257300</v>
          </cell>
          <cell r="M1785">
            <v>0</v>
          </cell>
          <cell r="N1785">
            <v>0</v>
          </cell>
          <cell r="O1785" t="str">
            <v>Билеты ДВЛ - Улугбек юлдузлари</v>
          </cell>
        </row>
        <row r="1786">
          <cell r="A1786">
            <v>9</v>
          </cell>
          <cell r="B1786">
            <v>214</v>
          </cell>
          <cell r="C1786">
            <v>7948</v>
          </cell>
          <cell r="D1786">
            <v>9999.23</v>
          </cell>
          <cell r="E1786">
            <v>0</v>
          </cell>
          <cell r="F1786">
            <v>90317.16</v>
          </cell>
          <cell r="H1786">
            <v>0</v>
          </cell>
          <cell r="I1786">
            <v>231800</v>
          </cell>
          <cell r="J1786">
            <v>0</v>
          </cell>
          <cell r="K1786">
            <v>280500</v>
          </cell>
          <cell r="L1786">
            <v>512300</v>
          </cell>
          <cell r="M1786">
            <v>0</v>
          </cell>
          <cell r="N1786">
            <v>0</v>
          </cell>
          <cell r="O1786" t="str">
            <v>Билеты ДВЛ - Улугбек юлдузлари</v>
          </cell>
        </row>
        <row r="1787">
          <cell r="A1787">
            <v>9</v>
          </cell>
          <cell r="B1787">
            <v>214</v>
          </cell>
          <cell r="C1787">
            <v>8002</v>
          </cell>
          <cell r="D1787">
            <v>9999.23</v>
          </cell>
          <cell r="E1787">
            <v>0</v>
          </cell>
          <cell r="F1787">
            <v>90317.16</v>
          </cell>
          <cell r="H1787">
            <v>0</v>
          </cell>
          <cell r="I1787">
            <v>313500</v>
          </cell>
          <cell r="J1787">
            <v>0</v>
          </cell>
          <cell r="K1787">
            <v>14250</v>
          </cell>
          <cell r="L1787">
            <v>327750</v>
          </cell>
          <cell r="M1787">
            <v>0</v>
          </cell>
          <cell r="N1787">
            <v>0</v>
          </cell>
          <cell r="O1787" t="str">
            <v>Билеты ДВЛ - Улугбек юлдузлари</v>
          </cell>
        </row>
        <row r="1788">
          <cell r="A1788">
            <v>9</v>
          </cell>
          <cell r="B1788">
            <v>214</v>
          </cell>
          <cell r="C1788">
            <v>8104</v>
          </cell>
          <cell r="D1788">
            <v>9999.23</v>
          </cell>
          <cell r="E1788">
            <v>0</v>
          </cell>
          <cell r="F1788">
            <v>90317.16</v>
          </cell>
          <cell r="H1788">
            <v>6</v>
          </cell>
          <cell r="I1788">
            <v>3950</v>
          </cell>
          <cell r="J1788">
            <v>0</v>
          </cell>
          <cell r="K1788">
            <v>0</v>
          </cell>
          <cell r="L1788">
            <v>3950</v>
          </cell>
          <cell r="M1788">
            <v>0</v>
          </cell>
          <cell r="N1788">
            <v>0</v>
          </cell>
          <cell r="O1788" t="str">
            <v>"Ulug`bek yulduzlari" lotereyasining chiptalari</v>
          </cell>
        </row>
        <row r="1789">
          <cell r="A1789">
            <v>9</v>
          </cell>
          <cell r="B1789">
            <v>214</v>
          </cell>
          <cell r="C1789">
            <v>8137</v>
          </cell>
          <cell r="D1789">
            <v>9999.23</v>
          </cell>
          <cell r="E1789">
            <v>0</v>
          </cell>
          <cell r="F1789">
            <v>90317.16</v>
          </cell>
          <cell r="H1789">
            <v>6</v>
          </cell>
          <cell r="I1789">
            <v>488650</v>
          </cell>
          <cell r="J1789">
            <v>0</v>
          </cell>
          <cell r="K1789">
            <v>10350</v>
          </cell>
          <cell r="L1789">
            <v>499000</v>
          </cell>
          <cell r="M1789">
            <v>0</v>
          </cell>
          <cell r="N1789">
            <v>0</v>
          </cell>
          <cell r="O1789" t="str">
            <v>Билеты ДВЛ "Улугбек юлдузлари"</v>
          </cell>
        </row>
        <row r="1790">
          <cell r="A1790">
            <v>9</v>
          </cell>
          <cell r="B1790">
            <v>214</v>
          </cell>
          <cell r="C1790">
            <v>8298</v>
          </cell>
          <cell r="D1790">
            <v>9999.23</v>
          </cell>
          <cell r="E1790">
            <v>0</v>
          </cell>
          <cell r="F1790">
            <v>90317.16</v>
          </cell>
          <cell r="H1790">
            <v>0</v>
          </cell>
          <cell r="I1790">
            <v>416900</v>
          </cell>
          <cell r="J1790">
            <v>0</v>
          </cell>
          <cell r="K1790">
            <v>100000</v>
          </cell>
          <cell r="L1790">
            <v>516900</v>
          </cell>
          <cell r="M1790">
            <v>0</v>
          </cell>
          <cell r="N1790">
            <v>0</v>
          </cell>
          <cell r="O1790" t="str">
            <v>Билеты ДВЛ - Улугбек юлдузлари</v>
          </cell>
        </row>
        <row r="1791">
          <cell r="A1791">
            <v>9</v>
          </cell>
          <cell r="B1791">
            <v>214</v>
          </cell>
          <cell r="C1791">
            <v>8533</v>
          </cell>
          <cell r="D1791">
            <v>9999.23</v>
          </cell>
          <cell r="E1791">
            <v>0</v>
          </cell>
          <cell r="F1791">
            <v>90317.16</v>
          </cell>
          <cell r="H1791">
            <v>0</v>
          </cell>
          <cell r="I1791">
            <v>278250</v>
          </cell>
          <cell r="J1791">
            <v>0</v>
          </cell>
          <cell r="K1791">
            <v>11100</v>
          </cell>
          <cell r="L1791">
            <v>289350</v>
          </cell>
          <cell r="M1791">
            <v>0</v>
          </cell>
          <cell r="N1791">
            <v>0</v>
          </cell>
          <cell r="O1791" t="str">
            <v>Билеты ДВЛ - Улугбек юлдузлари</v>
          </cell>
        </row>
        <row r="1792">
          <cell r="A1792">
            <v>9</v>
          </cell>
          <cell r="B1792">
            <v>214</v>
          </cell>
          <cell r="C1792">
            <v>8659</v>
          </cell>
          <cell r="D1792">
            <v>9999.23</v>
          </cell>
          <cell r="E1792">
            <v>0</v>
          </cell>
          <cell r="F1792">
            <v>90317.16</v>
          </cell>
          <cell r="H1792">
            <v>0</v>
          </cell>
          <cell r="I1792">
            <v>485550</v>
          </cell>
          <cell r="J1792">
            <v>0</v>
          </cell>
          <cell r="K1792">
            <v>560300</v>
          </cell>
          <cell r="L1792">
            <v>1045850</v>
          </cell>
          <cell r="M1792">
            <v>0</v>
          </cell>
          <cell r="N1792">
            <v>0</v>
          </cell>
          <cell r="O1792" t="str">
            <v>Билеты ДВЛ - Улугбек юлдузлари</v>
          </cell>
        </row>
        <row r="1793">
          <cell r="A1793">
            <v>9</v>
          </cell>
          <cell r="B1793">
            <v>214</v>
          </cell>
          <cell r="C1793">
            <v>3563</v>
          </cell>
          <cell r="D1793">
            <v>9999.24</v>
          </cell>
          <cell r="E1793">
            <v>0</v>
          </cell>
          <cell r="F1793">
            <v>90317.17</v>
          </cell>
          <cell r="H1793">
            <v>0</v>
          </cell>
          <cell r="I1793">
            <v>190700</v>
          </cell>
          <cell r="J1793">
            <v>0</v>
          </cell>
          <cell r="K1793">
            <v>75996200</v>
          </cell>
          <cell r="L1793">
            <v>76186900</v>
          </cell>
          <cell r="M1793">
            <v>0</v>
          </cell>
          <cell r="N1793">
            <v>0</v>
          </cell>
          <cell r="O1793" t="str">
            <v>Билеты ДВЛ - Омадли инсон</v>
          </cell>
        </row>
        <row r="1794">
          <cell r="A1794">
            <v>9</v>
          </cell>
          <cell r="B1794">
            <v>214</v>
          </cell>
          <cell r="C1794">
            <v>5996</v>
          </cell>
          <cell r="D1794">
            <v>9999.24</v>
          </cell>
          <cell r="E1794">
            <v>0</v>
          </cell>
          <cell r="F1794">
            <v>90317.17</v>
          </cell>
          <cell r="H1794">
            <v>0</v>
          </cell>
          <cell r="I1794">
            <v>247500</v>
          </cell>
          <cell r="J1794">
            <v>0</v>
          </cell>
          <cell r="K1794">
            <v>10106500</v>
          </cell>
          <cell r="L1794">
            <v>10354000</v>
          </cell>
          <cell r="M1794">
            <v>0</v>
          </cell>
          <cell r="N1794">
            <v>0</v>
          </cell>
          <cell r="O1794" t="str">
            <v>Билеты ДВЛ - Омадли инсон</v>
          </cell>
        </row>
        <row r="1795">
          <cell r="A1795">
            <v>9</v>
          </cell>
          <cell r="B1795">
            <v>214</v>
          </cell>
          <cell r="C1795">
            <v>7783</v>
          </cell>
          <cell r="D1795">
            <v>9999.24</v>
          </cell>
          <cell r="E1795">
            <v>0</v>
          </cell>
          <cell r="F1795">
            <v>90317.17</v>
          </cell>
          <cell r="H1795">
            <v>0</v>
          </cell>
          <cell r="I1795">
            <v>471200</v>
          </cell>
          <cell r="J1795">
            <v>0</v>
          </cell>
          <cell r="K1795">
            <v>8000000</v>
          </cell>
          <cell r="L1795">
            <v>8471200</v>
          </cell>
          <cell r="M1795">
            <v>0</v>
          </cell>
          <cell r="N1795">
            <v>0</v>
          </cell>
          <cell r="O1795" t="str">
            <v>Билеты ДВЛ - Омадли инсон</v>
          </cell>
        </row>
        <row r="1796">
          <cell r="A1796">
            <v>9</v>
          </cell>
          <cell r="B1796">
            <v>214</v>
          </cell>
          <cell r="C1796">
            <v>7845</v>
          </cell>
          <cell r="D1796">
            <v>9999.24</v>
          </cell>
          <cell r="E1796">
            <v>0</v>
          </cell>
          <cell r="F1796">
            <v>90317.17</v>
          </cell>
          <cell r="H1796">
            <v>0</v>
          </cell>
          <cell r="I1796">
            <v>627300</v>
          </cell>
          <cell r="J1796">
            <v>0</v>
          </cell>
          <cell r="K1796">
            <v>11878800</v>
          </cell>
          <cell r="L1796">
            <v>12506100</v>
          </cell>
          <cell r="M1796">
            <v>0</v>
          </cell>
          <cell r="N1796">
            <v>0</v>
          </cell>
          <cell r="O1796" t="str">
            <v>Билеты ДВЛ - Омадли инсон</v>
          </cell>
        </row>
        <row r="1797">
          <cell r="A1797">
            <v>9</v>
          </cell>
          <cell r="B1797">
            <v>214</v>
          </cell>
          <cell r="C1797">
            <v>7948</v>
          </cell>
          <cell r="D1797">
            <v>9999.24</v>
          </cell>
          <cell r="E1797">
            <v>0</v>
          </cell>
          <cell r="F1797">
            <v>90317.17</v>
          </cell>
          <cell r="H1797">
            <v>0</v>
          </cell>
          <cell r="I1797">
            <v>1439600</v>
          </cell>
          <cell r="J1797">
            <v>0</v>
          </cell>
          <cell r="K1797">
            <v>11404200</v>
          </cell>
          <cell r="L1797">
            <v>12843800</v>
          </cell>
          <cell r="M1797">
            <v>0</v>
          </cell>
          <cell r="N1797">
            <v>0</v>
          </cell>
          <cell r="O1797" t="str">
            <v>Билеты ДВЛ - Омадли инсон</v>
          </cell>
        </row>
        <row r="1798">
          <cell r="A1798">
            <v>9</v>
          </cell>
          <cell r="B1798">
            <v>214</v>
          </cell>
          <cell r="C1798">
            <v>8002</v>
          </cell>
          <cell r="D1798">
            <v>9999.24</v>
          </cell>
          <cell r="E1798">
            <v>0</v>
          </cell>
          <cell r="F1798">
            <v>90317.17</v>
          </cell>
          <cell r="H1798">
            <v>0</v>
          </cell>
          <cell r="I1798">
            <v>0</v>
          </cell>
          <cell r="J1798">
            <v>0</v>
          </cell>
          <cell r="K1798">
            <v>7055300</v>
          </cell>
          <cell r="L1798">
            <v>7055300</v>
          </cell>
          <cell r="M1798">
            <v>0</v>
          </cell>
          <cell r="N1798">
            <v>0</v>
          </cell>
          <cell r="O1798" t="str">
            <v>Билеты ДВЛ - Омадли инсон</v>
          </cell>
        </row>
        <row r="1799">
          <cell r="A1799">
            <v>9</v>
          </cell>
          <cell r="B1799">
            <v>214</v>
          </cell>
          <cell r="C1799">
            <v>8104</v>
          </cell>
          <cell r="D1799">
            <v>9999.24</v>
          </cell>
          <cell r="E1799">
            <v>0</v>
          </cell>
          <cell r="F1799">
            <v>90317.17</v>
          </cell>
          <cell r="H1799">
            <v>6</v>
          </cell>
          <cell r="I1799">
            <v>785300</v>
          </cell>
          <cell r="J1799">
            <v>0</v>
          </cell>
          <cell r="K1799">
            <v>7260000</v>
          </cell>
          <cell r="L1799">
            <v>8045300</v>
          </cell>
          <cell r="M1799">
            <v>0</v>
          </cell>
          <cell r="N1799">
            <v>0</v>
          </cell>
          <cell r="O1799" t="str">
            <v>"Omadli inson" lotereyasining chiptalari</v>
          </cell>
        </row>
        <row r="1800">
          <cell r="A1800">
            <v>9</v>
          </cell>
          <cell r="B1800">
            <v>214</v>
          </cell>
          <cell r="C1800">
            <v>8137</v>
          </cell>
          <cell r="D1800">
            <v>9999.24</v>
          </cell>
          <cell r="E1800">
            <v>0</v>
          </cell>
          <cell r="F1800">
            <v>90317.17</v>
          </cell>
          <cell r="H1800">
            <v>6</v>
          </cell>
          <cell r="I1800">
            <v>1699100</v>
          </cell>
          <cell r="J1800">
            <v>0</v>
          </cell>
          <cell r="K1800">
            <v>14913600</v>
          </cell>
          <cell r="L1800">
            <v>16612700</v>
          </cell>
          <cell r="M1800">
            <v>0</v>
          </cell>
          <cell r="N1800">
            <v>0</v>
          </cell>
          <cell r="O1800" t="str">
            <v>Билеты ДВЛ "Омадли инсон"</v>
          </cell>
        </row>
        <row r="1801">
          <cell r="A1801">
            <v>9</v>
          </cell>
          <cell r="B1801">
            <v>214</v>
          </cell>
          <cell r="C1801">
            <v>8298</v>
          </cell>
          <cell r="D1801">
            <v>9999.24</v>
          </cell>
          <cell r="E1801">
            <v>0</v>
          </cell>
          <cell r="F1801">
            <v>90317.17</v>
          </cell>
          <cell r="H1801">
            <v>0</v>
          </cell>
          <cell r="I1801">
            <v>2578700</v>
          </cell>
          <cell r="J1801">
            <v>0</v>
          </cell>
          <cell r="K1801">
            <v>10000000</v>
          </cell>
          <cell r="L1801">
            <v>12578700</v>
          </cell>
          <cell r="M1801">
            <v>0</v>
          </cell>
          <cell r="N1801">
            <v>0</v>
          </cell>
          <cell r="O1801" t="str">
            <v>Билеты ДВЛ - Омадли инсон</v>
          </cell>
        </row>
        <row r="1802">
          <cell r="A1802">
            <v>9</v>
          </cell>
          <cell r="B1802">
            <v>214</v>
          </cell>
          <cell r="C1802">
            <v>8533</v>
          </cell>
          <cell r="D1802">
            <v>9999.24</v>
          </cell>
          <cell r="E1802">
            <v>0</v>
          </cell>
          <cell r="F1802">
            <v>90317.17</v>
          </cell>
          <cell r="H1802">
            <v>0</v>
          </cell>
          <cell r="I1802">
            <v>588400</v>
          </cell>
          <cell r="J1802">
            <v>0</v>
          </cell>
          <cell r="K1802">
            <v>379900</v>
          </cell>
          <cell r="L1802">
            <v>968300</v>
          </cell>
          <cell r="M1802">
            <v>0</v>
          </cell>
          <cell r="N1802">
            <v>0</v>
          </cell>
          <cell r="O1802" t="str">
            <v>Билеты ДВЛ - Омадли инсон</v>
          </cell>
        </row>
        <row r="1803">
          <cell r="A1803">
            <v>9</v>
          </cell>
          <cell r="B1803">
            <v>214</v>
          </cell>
          <cell r="C1803">
            <v>8659</v>
          </cell>
          <cell r="D1803">
            <v>9999.24</v>
          </cell>
          <cell r="E1803">
            <v>0</v>
          </cell>
          <cell r="F1803">
            <v>90317.17</v>
          </cell>
          <cell r="H1803">
            <v>0</v>
          </cell>
          <cell r="I1803">
            <v>0</v>
          </cell>
          <cell r="J1803">
            <v>0</v>
          </cell>
          <cell r="K1803">
            <v>12199800</v>
          </cell>
          <cell r="L1803">
            <v>12199800</v>
          </cell>
          <cell r="M1803">
            <v>0</v>
          </cell>
          <cell r="N1803">
            <v>0</v>
          </cell>
          <cell r="O1803" t="str">
            <v>Билеты ДВЛ - Омадли инсон</v>
          </cell>
        </row>
        <row r="1804">
          <cell r="A1804">
            <v>9</v>
          </cell>
          <cell r="B1804">
            <v>214</v>
          </cell>
          <cell r="C1804">
            <v>3563</v>
          </cell>
          <cell r="D1804">
            <v>9999.25</v>
          </cell>
          <cell r="E1804">
            <v>0</v>
          </cell>
          <cell r="F1804">
            <v>90317.18</v>
          </cell>
          <cell r="H1804">
            <v>0</v>
          </cell>
          <cell r="I1804">
            <v>28500</v>
          </cell>
          <cell r="J1804">
            <v>0</v>
          </cell>
          <cell r="K1804">
            <v>1172500</v>
          </cell>
          <cell r="L1804">
            <v>1201000</v>
          </cell>
          <cell r="M1804">
            <v>0</v>
          </cell>
          <cell r="N1804">
            <v>0</v>
          </cell>
          <cell r="O1804" t="str">
            <v>Билеты ДВЛ - Эколот-5</v>
          </cell>
        </row>
        <row r="1805">
          <cell r="A1805">
            <v>9</v>
          </cell>
          <cell r="B1805">
            <v>214</v>
          </cell>
          <cell r="C1805">
            <v>5996</v>
          </cell>
          <cell r="D1805">
            <v>9999.25</v>
          </cell>
          <cell r="E1805">
            <v>0</v>
          </cell>
          <cell r="F1805">
            <v>90317.18</v>
          </cell>
          <cell r="H1805">
            <v>0</v>
          </cell>
          <cell r="I1805">
            <v>0</v>
          </cell>
          <cell r="J1805">
            <v>0</v>
          </cell>
          <cell r="K1805">
            <v>200000</v>
          </cell>
          <cell r="L1805">
            <v>200000</v>
          </cell>
          <cell r="M1805">
            <v>0</v>
          </cell>
          <cell r="N1805">
            <v>0</v>
          </cell>
          <cell r="O1805" t="str">
            <v>Билеты ДВЛ - Эколот-5</v>
          </cell>
        </row>
        <row r="1806">
          <cell r="A1806">
            <v>9</v>
          </cell>
          <cell r="B1806">
            <v>214</v>
          </cell>
          <cell r="C1806">
            <v>7783</v>
          </cell>
          <cell r="D1806">
            <v>9999.25</v>
          </cell>
          <cell r="E1806">
            <v>0</v>
          </cell>
          <cell r="F1806">
            <v>90317.18</v>
          </cell>
          <cell r="H1806">
            <v>0</v>
          </cell>
          <cell r="I1806">
            <v>0</v>
          </cell>
          <cell r="J1806">
            <v>0</v>
          </cell>
          <cell r="K1806">
            <v>200000</v>
          </cell>
          <cell r="L1806">
            <v>200000</v>
          </cell>
          <cell r="M1806">
            <v>0</v>
          </cell>
          <cell r="N1806">
            <v>0</v>
          </cell>
          <cell r="O1806" t="str">
            <v>Билеты ДВЛ - Эколот-5</v>
          </cell>
        </row>
        <row r="1807">
          <cell r="A1807">
            <v>9</v>
          </cell>
          <cell r="B1807">
            <v>214</v>
          </cell>
          <cell r="C1807">
            <v>7845</v>
          </cell>
          <cell r="D1807">
            <v>9999.25</v>
          </cell>
          <cell r="E1807">
            <v>0</v>
          </cell>
          <cell r="F1807">
            <v>90317.18</v>
          </cell>
          <cell r="H1807">
            <v>0</v>
          </cell>
          <cell r="I1807">
            <v>50000</v>
          </cell>
          <cell r="J1807">
            <v>0</v>
          </cell>
          <cell r="K1807">
            <v>50000</v>
          </cell>
          <cell r="L1807">
            <v>100000</v>
          </cell>
          <cell r="M1807">
            <v>0</v>
          </cell>
          <cell r="N1807">
            <v>0</v>
          </cell>
          <cell r="O1807" t="str">
            <v>Билеты ДВЛ - Эколот-5</v>
          </cell>
        </row>
        <row r="1808">
          <cell r="A1808">
            <v>9</v>
          </cell>
          <cell r="B1808">
            <v>214</v>
          </cell>
          <cell r="C1808">
            <v>7948</v>
          </cell>
          <cell r="D1808">
            <v>9999.25</v>
          </cell>
          <cell r="E1808">
            <v>0</v>
          </cell>
          <cell r="F1808">
            <v>90317.18</v>
          </cell>
          <cell r="H1808">
            <v>0</v>
          </cell>
          <cell r="I1808">
            <v>16900</v>
          </cell>
          <cell r="J1808">
            <v>0</v>
          </cell>
          <cell r="K1808">
            <v>216900</v>
          </cell>
          <cell r="L1808">
            <v>233800</v>
          </cell>
          <cell r="M1808">
            <v>0</v>
          </cell>
          <cell r="N1808">
            <v>0</v>
          </cell>
          <cell r="O1808" t="str">
            <v>Билеты ДВЛ - Эколот-5</v>
          </cell>
        </row>
        <row r="1809">
          <cell r="A1809">
            <v>9</v>
          </cell>
          <cell r="B1809">
            <v>214</v>
          </cell>
          <cell r="C1809">
            <v>8002</v>
          </cell>
          <cell r="D1809">
            <v>9999.25</v>
          </cell>
          <cell r="E1809">
            <v>0</v>
          </cell>
          <cell r="F1809">
            <v>90317.18</v>
          </cell>
          <cell r="H1809">
            <v>0</v>
          </cell>
          <cell r="I1809">
            <v>7700</v>
          </cell>
          <cell r="J1809">
            <v>0</v>
          </cell>
          <cell r="K1809">
            <v>90000</v>
          </cell>
          <cell r="L1809">
            <v>97700</v>
          </cell>
          <cell r="M1809">
            <v>0</v>
          </cell>
          <cell r="N1809">
            <v>0</v>
          </cell>
          <cell r="O1809" t="str">
            <v>Билеты ДВЛ - Эколот-5</v>
          </cell>
        </row>
        <row r="1810">
          <cell r="A1810">
            <v>9</v>
          </cell>
          <cell r="B1810">
            <v>214</v>
          </cell>
          <cell r="C1810">
            <v>8104</v>
          </cell>
          <cell r="D1810">
            <v>9999.25</v>
          </cell>
          <cell r="E1810">
            <v>0</v>
          </cell>
          <cell r="F1810">
            <v>90317.18</v>
          </cell>
          <cell r="H1810">
            <v>6</v>
          </cell>
          <cell r="I1810">
            <v>78600</v>
          </cell>
          <cell r="J1810">
            <v>0</v>
          </cell>
          <cell r="K1810">
            <v>300000</v>
          </cell>
          <cell r="L1810">
            <v>378600</v>
          </cell>
          <cell r="M1810">
            <v>0</v>
          </cell>
          <cell r="N1810">
            <v>0</v>
          </cell>
          <cell r="O1810" t="str">
            <v>"Ekolot-5" lotereyasining chiptalari</v>
          </cell>
        </row>
        <row r="1811">
          <cell r="A1811">
            <v>9</v>
          </cell>
          <cell r="B1811">
            <v>214</v>
          </cell>
          <cell r="C1811">
            <v>8137</v>
          </cell>
          <cell r="D1811">
            <v>9999.25</v>
          </cell>
          <cell r="E1811">
            <v>0</v>
          </cell>
          <cell r="F1811">
            <v>90317.18</v>
          </cell>
          <cell r="H1811">
            <v>6</v>
          </cell>
          <cell r="I1811">
            <v>0</v>
          </cell>
          <cell r="J1811">
            <v>0</v>
          </cell>
          <cell r="K1811">
            <v>319400</v>
          </cell>
          <cell r="L1811">
            <v>319400</v>
          </cell>
          <cell r="M1811">
            <v>0</v>
          </cell>
          <cell r="N1811">
            <v>0</v>
          </cell>
          <cell r="O1811" t="str">
            <v>"Ekolot-5" lotereyasining chiptalari</v>
          </cell>
        </row>
        <row r="1812">
          <cell r="A1812">
            <v>9</v>
          </cell>
          <cell r="B1812">
            <v>214</v>
          </cell>
          <cell r="C1812">
            <v>8298</v>
          </cell>
          <cell r="D1812">
            <v>9999.25</v>
          </cell>
          <cell r="E1812">
            <v>0</v>
          </cell>
          <cell r="F1812">
            <v>90317.18</v>
          </cell>
          <cell r="H1812">
            <v>0</v>
          </cell>
          <cell r="I1812">
            <v>0</v>
          </cell>
          <cell r="J1812">
            <v>0</v>
          </cell>
          <cell r="K1812">
            <v>160000</v>
          </cell>
          <cell r="L1812">
            <v>160000</v>
          </cell>
          <cell r="M1812">
            <v>0</v>
          </cell>
          <cell r="N1812">
            <v>0</v>
          </cell>
          <cell r="O1812" t="str">
            <v>Билеты ДВЛ - Эколот-5</v>
          </cell>
        </row>
        <row r="1813">
          <cell r="A1813">
            <v>9</v>
          </cell>
          <cell r="B1813">
            <v>214</v>
          </cell>
          <cell r="C1813">
            <v>8533</v>
          </cell>
          <cell r="D1813">
            <v>9999.25</v>
          </cell>
          <cell r="E1813">
            <v>0</v>
          </cell>
          <cell r="F1813">
            <v>90317.18</v>
          </cell>
          <cell r="H1813">
            <v>0</v>
          </cell>
          <cell r="I1813">
            <v>58800</v>
          </cell>
          <cell r="J1813">
            <v>0</v>
          </cell>
          <cell r="K1813">
            <v>30200</v>
          </cell>
          <cell r="L1813">
            <v>89000</v>
          </cell>
          <cell r="M1813">
            <v>0</v>
          </cell>
          <cell r="N1813">
            <v>0</v>
          </cell>
          <cell r="O1813" t="str">
            <v>Билеты ДВЛ - Эколот-5</v>
          </cell>
        </row>
        <row r="1814">
          <cell r="A1814">
            <v>9</v>
          </cell>
          <cell r="B1814">
            <v>214</v>
          </cell>
          <cell r="C1814">
            <v>8659</v>
          </cell>
          <cell r="D1814">
            <v>9999.25</v>
          </cell>
          <cell r="E1814">
            <v>0</v>
          </cell>
          <cell r="F1814">
            <v>90317.18</v>
          </cell>
          <cell r="H1814">
            <v>0</v>
          </cell>
          <cell r="I1814">
            <v>22000</v>
          </cell>
          <cell r="J1814">
            <v>0</v>
          </cell>
          <cell r="K1814">
            <v>56400</v>
          </cell>
          <cell r="L1814">
            <v>78400</v>
          </cell>
          <cell r="M1814">
            <v>0</v>
          </cell>
          <cell r="N1814">
            <v>0</v>
          </cell>
          <cell r="O1814" t="str">
            <v>Билеты ДВЛ - Эколот-5</v>
          </cell>
        </row>
        <row r="1815">
          <cell r="A1815">
            <v>9</v>
          </cell>
          <cell r="B1815">
            <v>214</v>
          </cell>
          <cell r="C1815">
            <v>3563</v>
          </cell>
          <cell r="D1815">
            <v>9999.26</v>
          </cell>
          <cell r="E1815">
            <v>0</v>
          </cell>
          <cell r="F1815">
            <v>90317.19</v>
          </cell>
          <cell r="H1815">
            <v>0</v>
          </cell>
          <cell r="I1815">
            <v>0</v>
          </cell>
          <cell r="J1815">
            <v>0</v>
          </cell>
          <cell r="K1815">
            <v>6042100</v>
          </cell>
          <cell r="L1815">
            <v>6042100</v>
          </cell>
          <cell r="M1815">
            <v>0</v>
          </cell>
          <cell r="N1815">
            <v>0</v>
          </cell>
          <cell r="O1815" t="str">
            <v>Билеты ДВЛ - Инсон манфаатлари учун (5 разряд)</v>
          </cell>
        </row>
        <row r="1816">
          <cell r="A1816">
            <v>9</v>
          </cell>
          <cell r="B1816">
            <v>214</v>
          </cell>
          <cell r="C1816">
            <v>5996</v>
          </cell>
          <cell r="D1816">
            <v>9999.26</v>
          </cell>
          <cell r="E1816">
            <v>0</v>
          </cell>
          <cell r="F1816">
            <v>90317.19</v>
          </cell>
          <cell r="H1816">
            <v>0</v>
          </cell>
          <cell r="I1816">
            <v>0</v>
          </cell>
          <cell r="J1816">
            <v>0</v>
          </cell>
          <cell r="K1816">
            <v>1061100</v>
          </cell>
          <cell r="L1816">
            <v>1061100</v>
          </cell>
          <cell r="M1816">
            <v>0</v>
          </cell>
          <cell r="N1816">
            <v>0</v>
          </cell>
          <cell r="O1816" t="str">
            <v>Билеты ДВЛ - Инсон манфаатлари учун (5 разряд)</v>
          </cell>
        </row>
        <row r="1817">
          <cell r="A1817">
            <v>9</v>
          </cell>
          <cell r="B1817">
            <v>214</v>
          </cell>
          <cell r="C1817">
            <v>7783</v>
          </cell>
          <cell r="D1817">
            <v>9999.26</v>
          </cell>
          <cell r="E1817">
            <v>0</v>
          </cell>
          <cell r="F1817">
            <v>90317.19</v>
          </cell>
          <cell r="H1817">
            <v>0</v>
          </cell>
          <cell r="I1817">
            <v>0</v>
          </cell>
          <cell r="J1817">
            <v>0</v>
          </cell>
          <cell r="K1817">
            <v>1160000</v>
          </cell>
          <cell r="L1817">
            <v>1160000</v>
          </cell>
          <cell r="M1817">
            <v>0</v>
          </cell>
          <cell r="N1817">
            <v>0</v>
          </cell>
          <cell r="O1817" t="str">
            <v>Билеты ДВЛ - Инсон манфаатлари учун (5 разряд)</v>
          </cell>
        </row>
        <row r="1818">
          <cell r="A1818">
            <v>9</v>
          </cell>
          <cell r="B1818">
            <v>214</v>
          </cell>
          <cell r="C1818">
            <v>7845</v>
          </cell>
          <cell r="D1818">
            <v>9999.26</v>
          </cell>
          <cell r="E1818">
            <v>0</v>
          </cell>
          <cell r="F1818">
            <v>90317.19</v>
          </cell>
          <cell r="H1818">
            <v>0</v>
          </cell>
          <cell r="I1818">
            <v>0</v>
          </cell>
          <cell r="J1818">
            <v>0</v>
          </cell>
          <cell r="K1818">
            <v>1149800</v>
          </cell>
          <cell r="L1818">
            <v>1149800</v>
          </cell>
          <cell r="M1818">
            <v>0</v>
          </cell>
          <cell r="N1818">
            <v>0</v>
          </cell>
          <cell r="O1818" t="str">
            <v>Билеты ДВЛ - Инсон манфаатлари учун (5 разряд)</v>
          </cell>
        </row>
        <row r="1819">
          <cell r="A1819">
            <v>9</v>
          </cell>
          <cell r="B1819">
            <v>214</v>
          </cell>
          <cell r="C1819">
            <v>7948</v>
          </cell>
          <cell r="D1819">
            <v>9999.26</v>
          </cell>
          <cell r="E1819">
            <v>0</v>
          </cell>
          <cell r="F1819">
            <v>90317.19</v>
          </cell>
          <cell r="H1819">
            <v>0</v>
          </cell>
          <cell r="I1819">
            <v>0</v>
          </cell>
          <cell r="J1819">
            <v>0</v>
          </cell>
          <cell r="K1819">
            <v>1100000</v>
          </cell>
          <cell r="L1819">
            <v>1100000</v>
          </cell>
          <cell r="M1819">
            <v>0</v>
          </cell>
          <cell r="N1819">
            <v>0</v>
          </cell>
          <cell r="O1819" t="str">
            <v>Билеты ДВЛ - Инсон манфаатлари учун (5 разряд)</v>
          </cell>
        </row>
        <row r="1820">
          <cell r="A1820">
            <v>9</v>
          </cell>
          <cell r="B1820">
            <v>214</v>
          </cell>
          <cell r="C1820">
            <v>8002</v>
          </cell>
          <cell r="D1820">
            <v>9999.26</v>
          </cell>
          <cell r="E1820">
            <v>0</v>
          </cell>
          <cell r="F1820">
            <v>90317.19</v>
          </cell>
          <cell r="H1820">
            <v>0</v>
          </cell>
          <cell r="I1820">
            <v>0</v>
          </cell>
          <cell r="J1820">
            <v>0</v>
          </cell>
          <cell r="K1820">
            <v>550000</v>
          </cell>
          <cell r="L1820">
            <v>550000</v>
          </cell>
          <cell r="M1820">
            <v>0</v>
          </cell>
          <cell r="N1820">
            <v>0</v>
          </cell>
          <cell r="O1820" t="str">
            <v>Билеты ДВЛ - Инсон манфаатлари учун (5 разряд)</v>
          </cell>
        </row>
        <row r="1821">
          <cell r="A1821">
            <v>9</v>
          </cell>
          <cell r="B1821">
            <v>214</v>
          </cell>
          <cell r="C1821">
            <v>8104</v>
          </cell>
          <cell r="D1821">
            <v>9999.26</v>
          </cell>
          <cell r="E1821">
            <v>0</v>
          </cell>
          <cell r="F1821">
            <v>90317.19</v>
          </cell>
          <cell r="H1821">
            <v>6</v>
          </cell>
          <cell r="I1821">
            <v>0</v>
          </cell>
          <cell r="J1821">
            <v>0</v>
          </cell>
          <cell r="K1821">
            <v>500000</v>
          </cell>
          <cell r="L1821">
            <v>500000</v>
          </cell>
          <cell r="M1821">
            <v>0</v>
          </cell>
          <cell r="N1821">
            <v>0</v>
          </cell>
          <cell r="O1821" t="str">
            <v>"Инсон манфаатлари" (5 разряд) lotereyasining chiptalari</v>
          </cell>
        </row>
        <row r="1822">
          <cell r="A1822">
            <v>9</v>
          </cell>
          <cell r="B1822">
            <v>214</v>
          </cell>
          <cell r="C1822">
            <v>8137</v>
          </cell>
          <cell r="D1822">
            <v>9999.26</v>
          </cell>
          <cell r="E1822">
            <v>0</v>
          </cell>
          <cell r="F1822">
            <v>90317.19</v>
          </cell>
          <cell r="H1822">
            <v>6</v>
          </cell>
          <cell r="I1822">
            <v>0</v>
          </cell>
          <cell r="J1822">
            <v>0</v>
          </cell>
          <cell r="K1822">
            <v>854900</v>
          </cell>
          <cell r="L1822">
            <v>854900</v>
          </cell>
          <cell r="M1822">
            <v>0</v>
          </cell>
          <cell r="N1822">
            <v>0</v>
          </cell>
          <cell r="O1822" t="str">
            <v>"Инсон манфаатлари" (5 разряд) lotereyasining chiptalari</v>
          </cell>
        </row>
        <row r="1823">
          <cell r="A1823">
            <v>9</v>
          </cell>
          <cell r="B1823">
            <v>214</v>
          </cell>
          <cell r="C1823">
            <v>8298</v>
          </cell>
          <cell r="D1823">
            <v>9999.26</v>
          </cell>
          <cell r="E1823">
            <v>0</v>
          </cell>
          <cell r="F1823">
            <v>90317.19</v>
          </cell>
          <cell r="H1823">
            <v>0</v>
          </cell>
          <cell r="I1823">
            <v>0</v>
          </cell>
          <cell r="J1823">
            <v>0</v>
          </cell>
          <cell r="K1823">
            <v>900000</v>
          </cell>
          <cell r="L1823">
            <v>900000</v>
          </cell>
          <cell r="M1823">
            <v>0</v>
          </cell>
          <cell r="N1823">
            <v>0</v>
          </cell>
          <cell r="O1823" t="str">
            <v>Билеты ДВЛ - Инсон манфаатлари учун (5 разряд)</v>
          </cell>
        </row>
        <row r="1824">
          <cell r="A1824">
            <v>9</v>
          </cell>
          <cell r="B1824">
            <v>214</v>
          </cell>
          <cell r="C1824">
            <v>8533</v>
          </cell>
          <cell r="D1824">
            <v>9999.26</v>
          </cell>
          <cell r="E1824">
            <v>0</v>
          </cell>
          <cell r="F1824">
            <v>90317.19</v>
          </cell>
          <cell r="H1824">
            <v>0</v>
          </cell>
          <cell r="I1824">
            <v>0</v>
          </cell>
          <cell r="J1824">
            <v>0</v>
          </cell>
          <cell r="K1824">
            <v>576400</v>
          </cell>
          <cell r="L1824">
            <v>576400</v>
          </cell>
          <cell r="M1824">
            <v>0</v>
          </cell>
          <cell r="N1824">
            <v>0</v>
          </cell>
          <cell r="O1824" t="str">
            <v>Билеты ДВЛ - Инсон манфаатлари учун (5 разряд)</v>
          </cell>
        </row>
        <row r="1825">
          <cell r="A1825">
            <v>9</v>
          </cell>
          <cell r="B1825">
            <v>214</v>
          </cell>
          <cell r="C1825">
            <v>8659</v>
          </cell>
          <cell r="D1825">
            <v>9999.26</v>
          </cell>
          <cell r="E1825">
            <v>0</v>
          </cell>
          <cell r="F1825">
            <v>90317.19</v>
          </cell>
          <cell r="H1825">
            <v>0</v>
          </cell>
          <cell r="I1825">
            <v>0</v>
          </cell>
          <cell r="J1825">
            <v>0</v>
          </cell>
          <cell r="K1825">
            <v>1110000</v>
          </cell>
          <cell r="L1825">
            <v>1110000</v>
          </cell>
          <cell r="M1825">
            <v>0</v>
          </cell>
          <cell r="N1825">
            <v>0</v>
          </cell>
          <cell r="O1825" t="str">
            <v>Билеты ДВЛ - Инсон манфаатлари учун (5 разряд)</v>
          </cell>
        </row>
        <row r="1826">
          <cell r="A1826">
            <v>9</v>
          </cell>
          <cell r="B1826">
            <v>214</v>
          </cell>
          <cell r="C1826">
            <v>3563</v>
          </cell>
          <cell r="D1826">
            <v>9999.27</v>
          </cell>
          <cell r="E1826">
            <v>0</v>
          </cell>
          <cell r="F1826">
            <v>90317.2</v>
          </cell>
          <cell r="H1826">
            <v>0</v>
          </cell>
          <cell r="I1826">
            <v>0</v>
          </cell>
          <cell r="J1826">
            <v>0</v>
          </cell>
          <cell r="K1826">
            <v>2300000</v>
          </cell>
          <cell r="L1826">
            <v>2300000</v>
          </cell>
          <cell r="M1826">
            <v>0</v>
          </cell>
          <cell r="N1826">
            <v>0</v>
          </cell>
          <cell r="O1826" t="str">
            <v>Билеты ДВЛ - Эколот-6</v>
          </cell>
        </row>
        <row r="1827">
          <cell r="A1827">
            <v>9</v>
          </cell>
          <cell r="B1827">
            <v>214</v>
          </cell>
          <cell r="C1827">
            <v>7783</v>
          </cell>
          <cell r="D1827">
            <v>9999.27</v>
          </cell>
          <cell r="E1827">
            <v>0</v>
          </cell>
          <cell r="F1827">
            <v>90317.2</v>
          </cell>
          <cell r="H1827">
            <v>0</v>
          </cell>
          <cell r="I1827">
            <v>0</v>
          </cell>
          <cell r="J1827">
            <v>0</v>
          </cell>
          <cell r="K1827">
            <v>400000</v>
          </cell>
          <cell r="L1827">
            <v>400000</v>
          </cell>
          <cell r="M1827">
            <v>0</v>
          </cell>
          <cell r="N1827">
            <v>0</v>
          </cell>
          <cell r="O1827" t="str">
            <v>Билеты ДВЛ - Эколот-6</v>
          </cell>
        </row>
        <row r="1828">
          <cell r="A1828">
            <v>9</v>
          </cell>
          <cell r="B1828">
            <v>214</v>
          </cell>
          <cell r="C1828">
            <v>7948</v>
          </cell>
          <cell r="D1828">
            <v>9999.27</v>
          </cell>
          <cell r="E1828">
            <v>0</v>
          </cell>
          <cell r="F1828">
            <v>90317.2</v>
          </cell>
          <cell r="H1828">
            <v>0</v>
          </cell>
          <cell r="I1828">
            <v>0</v>
          </cell>
          <cell r="J1828">
            <v>0</v>
          </cell>
          <cell r="K1828">
            <v>300000</v>
          </cell>
          <cell r="L1828">
            <v>300000</v>
          </cell>
          <cell r="M1828">
            <v>0</v>
          </cell>
          <cell r="N1828">
            <v>0</v>
          </cell>
          <cell r="O1828" t="str">
            <v>Билеты ДВЛ - Эколот-6</v>
          </cell>
        </row>
        <row r="1829">
          <cell r="A1829">
            <v>9</v>
          </cell>
          <cell r="B1829">
            <v>214</v>
          </cell>
          <cell r="C1829">
            <v>8104</v>
          </cell>
          <cell r="D1829">
            <v>9999.27</v>
          </cell>
          <cell r="E1829">
            <v>0</v>
          </cell>
          <cell r="F1829">
            <v>90317.2</v>
          </cell>
          <cell r="H1829">
            <v>0</v>
          </cell>
          <cell r="I1829">
            <v>0</v>
          </cell>
          <cell r="J1829">
            <v>0</v>
          </cell>
          <cell r="K1829">
            <v>1200000</v>
          </cell>
          <cell r="L1829">
            <v>1200000</v>
          </cell>
          <cell r="M1829">
            <v>0</v>
          </cell>
          <cell r="N1829">
            <v>0</v>
          </cell>
          <cell r="O1829" t="str">
            <v>"Эколот-6" lotereyasining chiptalari</v>
          </cell>
        </row>
        <row r="1830">
          <cell r="A1830">
            <v>9</v>
          </cell>
          <cell r="B1830">
            <v>214</v>
          </cell>
          <cell r="C1830">
            <v>8137</v>
          </cell>
          <cell r="D1830">
            <v>9999.27</v>
          </cell>
          <cell r="E1830">
            <v>0</v>
          </cell>
          <cell r="F1830">
            <v>90317.2</v>
          </cell>
          <cell r="H1830">
            <v>0</v>
          </cell>
          <cell r="I1830">
            <v>0</v>
          </cell>
          <cell r="J1830">
            <v>0</v>
          </cell>
          <cell r="K1830">
            <v>300000</v>
          </cell>
          <cell r="L1830">
            <v>300000</v>
          </cell>
          <cell r="M1830">
            <v>0</v>
          </cell>
          <cell r="N1830">
            <v>0</v>
          </cell>
          <cell r="O1830" t="str">
            <v>"Эколот-6" lotereyasining chiptalari</v>
          </cell>
        </row>
        <row r="1831">
          <cell r="A1831">
            <v>9</v>
          </cell>
          <cell r="B1831">
            <v>214</v>
          </cell>
          <cell r="C1831">
            <v>3563</v>
          </cell>
          <cell r="D1831">
            <v>9999.2800000000007</v>
          </cell>
          <cell r="E1831">
            <v>0</v>
          </cell>
          <cell r="F1831">
            <v>90317.21</v>
          </cell>
          <cell r="H1831">
            <v>0</v>
          </cell>
          <cell r="I1831">
            <v>0</v>
          </cell>
          <cell r="J1831">
            <v>0</v>
          </cell>
          <cell r="K1831">
            <v>15836500</v>
          </cell>
          <cell r="L1831">
            <v>8051000</v>
          </cell>
          <cell r="M1831">
            <v>7785500</v>
          </cell>
          <cell r="N1831">
            <v>0</v>
          </cell>
          <cell r="O1831" t="str">
            <v>Билеты ДВЛ - Эколот-7</v>
          </cell>
        </row>
        <row r="1832">
          <cell r="A1832">
            <v>9</v>
          </cell>
          <cell r="B1832">
            <v>214</v>
          </cell>
          <cell r="C1832">
            <v>5996</v>
          </cell>
          <cell r="D1832">
            <v>9999.2800000000007</v>
          </cell>
          <cell r="E1832">
            <v>0</v>
          </cell>
          <cell r="F1832">
            <v>90317.21</v>
          </cell>
          <cell r="H1832">
            <v>0</v>
          </cell>
          <cell r="I1832">
            <v>0</v>
          </cell>
          <cell r="J1832">
            <v>0</v>
          </cell>
          <cell r="K1832">
            <v>360000</v>
          </cell>
          <cell r="L1832">
            <v>231500</v>
          </cell>
          <cell r="M1832">
            <v>128500</v>
          </cell>
          <cell r="N1832">
            <v>0</v>
          </cell>
          <cell r="O1832" t="str">
            <v>Билеты ДВЛ - Эколот-7</v>
          </cell>
        </row>
        <row r="1833">
          <cell r="A1833">
            <v>9</v>
          </cell>
          <cell r="B1833">
            <v>214</v>
          </cell>
          <cell r="C1833">
            <v>7783</v>
          </cell>
          <cell r="D1833">
            <v>9999.2800000000007</v>
          </cell>
          <cell r="E1833">
            <v>0</v>
          </cell>
          <cell r="F1833">
            <v>90317.21</v>
          </cell>
          <cell r="H1833">
            <v>0</v>
          </cell>
          <cell r="I1833">
            <v>0</v>
          </cell>
          <cell r="J1833">
            <v>0</v>
          </cell>
          <cell r="K1833">
            <v>1600000</v>
          </cell>
          <cell r="L1833">
            <v>1586000</v>
          </cell>
          <cell r="M1833">
            <v>14000</v>
          </cell>
          <cell r="N1833">
            <v>0</v>
          </cell>
          <cell r="O1833" t="str">
            <v>Билеты ДВЛ - Эколот-7</v>
          </cell>
        </row>
        <row r="1834">
          <cell r="A1834">
            <v>9</v>
          </cell>
          <cell r="B1834">
            <v>214</v>
          </cell>
          <cell r="C1834">
            <v>7948</v>
          </cell>
          <cell r="D1834">
            <v>9999.2800000000007</v>
          </cell>
          <cell r="E1834">
            <v>0</v>
          </cell>
          <cell r="F1834">
            <v>90317.21</v>
          </cell>
          <cell r="H1834">
            <v>0</v>
          </cell>
          <cell r="I1834">
            <v>0</v>
          </cell>
          <cell r="J1834">
            <v>0</v>
          </cell>
          <cell r="K1834">
            <v>1794000</v>
          </cell>
          <cell r="L1834">
            <v>1716500</v>
          </cell>
          <cell r="M1834">
            <v>77500</v>
          </cell>
          <cell r="N1834">
            <v>0</v>
          </cell>
          <cell r="O1834" t="str">
            <v>Билеты ДВЛ - Эколот-7</v>
          </cell>
        </row>
        <row r="1835">
          <cell r="A1835">
            <v>9</v>
          </cell>
          <cell r="B1835">
            <v>214</v>
          </cell>
          <cell r="C1835">
            <v>8002</v>
          </cell>
          <cell r="D1835">
            <v>9999.2800000000007</v>
          </cell>
          <cell r="E1835">
            <v>0</v>
          </cell>
          <cell r="F1835">
            <v>90317.21</v>
          </cell>
          <cell r="H1835">
            <v>0</v>
          </cell>
          <cell r="I1835">
            <v>0</v>
          </cell>
          <cell r="J1835">
            <v>0</v>
          </cell>
          <cell r="K1835">
            <v>2217000</v>
          </cell>
          <cell r="L1835">
            <v>1544000</v>
          </cell>
          <cell r="M1835">
            <v>673000</v>
          </cell>
          <cell r="N1835">
            <v>0</v>
          </cell>
          <cell r="O1835" t="str">
            <v>Билеты ДВЛ - Эколот-7</v>
          </cell>
        </row>
        <row r="1836">
          <cell r="A1836">
            <v>9</v>
          </cell>
          <cell r="B1836">
            <v>214</v>
          </cell>
          <cell r="C1836">
            <v>8104</v>
          </cell>
          <cell r="D1836">
            <v>9999.2800000000007</v>
          </cell>
          <cell r="E1836">
            <v>0</v>
          </cell>
          <cell r="F1836">
            <v>90317.21</v>
          </cell>
          <cell r="H1836">
            <v>0</v>
          </cell>
          <cell r="I1836">
            <v>0</v>
          </cell>
          <cell r="J1836">
            <v>0</v>
          </cell>
          <cell r="K1836">
            <v>2600000</v>
          </cell>
          <cell r="L1836">
            <v>2382500</v>
          </cell>
          <cell r="M1836">
            <v>217500</v>
          </cell>
          <cell r="N1836">
            <v>0</v>
          </cell>
          <cell r="O1836" t="str">
            <v>"Эколот-7" lotereyasining chiptalari</v>
          </cell>
        </row>
        <row r="1837">
          <cell r="A1837">
            <v>9</v>
          </cell>
          <cell r="B1837">
            <v>214</v>
          </cell>
          <cell r="C1837">
            <v>8137</v>
          </cell>
          <cell r="D1837">
            <v>9999.2800000000007</v>
          </cell>
          <cell r="E1837">
            <v>0</v>
          </cell>
          <cell r="F1837">
            <v>90317.21</v>
          </cell>
          <cell r="H1837">
            <v>0</v>
          </cell>
          <cell r="I1837">
            <v>0</v>
          </cell>
          <cell r="J1837">
            <v>0</v>
          </cell>
          <cell r="K1837">
            <v>1742000</v>
          </cell>
          <cell r="L1837">
            <v>1667000</v>
          </cell>
          <cell r="M1837">
            <v>75000</v>
          </cell>
          <cell r="N1837">
            <v>0</v>
          </cell>
          <cell r="O1837" t="str">
            <v>"" lotereyasining chiptalari</v>
          </cell>
        </row>
        <row r="1838">
          <cell r="A1838">
            <v>9</v>
          </cell>
          <cell r="B1838">
            <v>214</v>
          </cell>
          <cell r="C1838">
            <v>3563</v>
          </cell>
          <cell r="D1838">
            <v>9999.2900000000009</v>
          </cell>
          <cell r="E1838">
            <v>0</v>
          </cell>
          <cell r="F1838">
            <v>90317.22</v>
          </cell>
          <cell r="H1838">
            <v>0</v>
          </cell>
          <cell r="I1838">
            <v>0</v>
          </cell>
          <cell r="J1838">
            <v>0</v>
          </cell>
          <cell r="K1838">
            <v>30000000</v>
          </cell>
          <cell r="L1838">
            <v>320000</v>
          </cell>
          <cell r="M1838">
            <v>29680000</v>
          </cell>
          <cell r="N1838">
            <v>0</v>
          </cell>
          <cell r="O1838" t="str">
            <v>Билеты ДВЛ - Буюк Ккелажак - 2000</v>
          </cell>
        </row>
        <row r="1839">
          <cell r="A1839">
            <v>9</v>
          </cell>
          <cell r="B1839">
            <v>214</v>
          </cell>
          <cell r="C1839">
            <v>8659</v>
          </cell>
          <cell r="D1839">
            <v>9999.2900000000009</v>
          </cell>
          <cell r="E1839">
            <v>0</v>
          </cell>
          <cell r="F1839">
            <v>90317.22</v>
          </cell>
          <cell r="H1839">
            <v>0</v>
          </cell>
          <cell r="I1839">
            <v>0</v>
          </cell>
          <cell r="J1839">
            <v>0</v>
          </cell>
          <cell r="K1839">
            <v>340000</v>
          </cell>
          <cell r="L1839">
            <v>22000</v>
          </cell>
          <cell r="M1839">
            <v>318000</v>
          </cell>
          <cell r="N1839">
            <v>0</v>
          </cell>
          <cell r="O1839" t="str">
            <v>Билеты ДВЛ - Буюк Ккелажак - 2000</v>
          </cell>
        </row>
        <row r="1840">
          <cell r="A1840">
            <v>9</v>
          </cell>
          <cell r="B1840">
            <v>214</v>
          </cell>
          <cell r="C1840">
            <v>3563</v>
          </cell>
          <cell r="D1840">
            <v>9999.2999999999993</v>
          </cell>
          <cell r="E1840">
            <v>0</v>
          </cell>
          <cell r="F1840">
            <v>90317.23</v>
          </cell>
          <cell r="H1840">
            <v>0</v>
          </cell>
          <cell r="I1840">
            <v>0</v>
          </cell>
          <cell r="J1840">
            <v>0</v>
          </cell>
          <cell r="K1840">
            <v>7415900</v>
          </cell>
          <cell r="L1840">
            <v>6995400</v>
          </cell>
          <cell r="M1840">
            <v>420500</v>
          </cell>
          <cell r="N1840">
            <v>0</v>
          </cell>
          <cell r="O1840" t="str">
            <v>Билеты ДВЛ - Эколот-8</v>
          </cell>
        </row>
        <row r="1841">
          <cell r="A1841">
            <v>9</v>
          </cell>
          <cell r="B1841">
            <v>214</v>
          </cell>
          <cell r="C1841">
            <v>5996</v>
          </cell>
          <cell r="D1841">
            <v>9999.2999999999993</v>
          </cell>
          <cell r="E1841">
            <v>0</v>
          </cell>
          <cell r="F1841">
            <v>90317.23</v>
          </cell>
          <cell r="H1841">
            <v>0</v>
          </cell>
          <cell r="I1841">
            <v>0</v>
          </cell>
          <cell r="J1841">
            <v>0</v>
          </cell>
          <cell r="K1841">
            <v>200000</v>
          </cell>
          <cell r="L1841">
            <v>200000</v>
          </cell>
          <cell r="M1841">
            <v>0</v>
          </cell>
          <cell r="N1841">
            <v>0</v>
          </cell>
          <cell r="O1841" t="str">
            <v>Билеты ДВЛ - Эколот-8</v>
          </cell>
        </row>
        <row r="1842">
          <cell r="A1842">
            <v>9</v>
          </cell>
          <cell r="B1842">
            <v>214</v>
          </cell>
          <cell r="C1842">
            <v>7783</v>
          </cell>
          <cell r="D1842">
            <v>9999.2999999999993</v>
          </cell>
          <cell r="E1842">
            <v>0</v>
          </cell>
          <cell r="F1842">
            <v>90317.23</v>
          </cell>
          <cell r="H1842">
            <v>0</v>
          </cell>
          <cell r="I1842">
            <v>0</v>
          </cell>
          <cell r="J1842">
            <v>0</v>
          </cell>
          <cell r="K1842">
            <v>800000</v>
          </cell>
          <cell r="L1842">
            <v>800000</v>
          </cell>
          <cell r="M1842">
            <v>0</v>
          </cell>
          <cell r="N1842">
            <v>0</v>
          </cell>
          <cell r="O1842" t="str">
            <v>Билеты ДВЛ - Эколот-8</v>
          </cell>
        </row>
        <row r="1843">
          <cell r="A1843">
            <v>9</v>
          </cell>
          <cell r="B1843">
            <v>214</v>
          </cell>
          <cell r="C1843">
            <v>7948</v>
          </cell>
          <cell r="D1843">
            <v>9999.2999999999993</v>
          </cell>
          <cell r="E1843">
            <v>0</v>
          </cell>
          <cell r="F1843">
            <v>90317.23</v>
          </cell>
          <cell r="H1843">
            <v>0</v>
          </cell>
          <cell r="I1843">
            <v>0</v>
          </cell>
          <cell r="J1843">
            <v>0</v>
          </cell>
          <cell r="K1843">
            <v>2168400</v>
          </cell>
          <cell r="L1843">
            <v>2168400</v>
          </cell>
          <cell r="M1843">
            <v>0</v>
          </cell>
          <cell r="N1843">
            <v>0</v>
          </cell>
          <cell r="O1843" t="str">
            <v>Билеты ДВЛ - Эколот-8</v>
          </cell>
        </row>
        <row r="1844">
          <cell r="A1844">
            <v>9</v>
          </cell>
          <cell r="B1844">
            <v>214</v>
          </cell>
          <cell r="C1844">
            <v>8002</v>
          </cell>
          <cell r="D1844">
            <v>9999.2999999999993</v>
          </cell>
          <cell r="E1844">
            <v>0</v>
          </cell>
          <cell r="F1844">
            <v>90317.23</v>
          </cell>
          <cell r="H1844">
            <v>0</v>
          </cell>
          <cell r="I1844">
            <v>0</v>
          </cell>
          <cell r="J1844">
            <v>0</v>
          </cell>
          <cell r="K1844">
            <v>600000</v>
          </cell>
          <cell r="L1844">
            <v>600000</v>
          </cell>
          <cell r="M1844">
            <v>0</v>
          </cell>
          <cell r="N1844">
            <v>0</v>
          </cell>
          <cell r="O1844" t="str">
            <v>Билеты ДВЛ - Эколот-8</v>
          </cell>
        </row>
        <row r="1845">
          <cell r="A1845">
            <v>9</v>
          </cell>
          <cell r="B1845">
            <v>214</v>
          </cell>
          <cell r="C1845">
            <v>8104</v>
          </cell>
          <cell r="D1845">
            <v>9999.2999999999993</v>
          </cell>
          <cell r="E1845">
            <v>0</v>
          </cell>
          <cell r="F1845">
            <v>90317.23</v>
          </cell>
          <cell r="H1845">
            <v>0</v>
          </cell>
          <cell r="I1845">
            <v>0</v>
          </cell>
          <cell r="J1845">
            <v>0</v>
          </cell>
          <cell r="K1845">
            <v>600000</v>
          </cell>
          <cell r="L1845">
            <v>591200</v>
          </cell>
          <cell r="M1845">
            <v>8800</v>
          </cell>
          <cell r="N1845">
            <v>0</v>
          </cell>
          <cell r="O1845" t="str">
            <v>"Эколот-8" lotereyasining chiptalari</v>
          </cell>
        </row>
        <row r="1846">
          <cell r="A1846">
            <v>9</v>
          </cell>
          <cell r="B1846">
            <v>214</v>
          </cell>
          <cell r="C1846">
            <v>8137</v>
          </cell>
          <cell r="D1846">
            <v>9999.2999999999993</v>
          </cell>
          <cell r="E1846">
            <v>0</v>
          </cell>
          <cell r="F1846">
            <v>90317.23</v>
          </cell>
          <cell r="H1846">
            <v>0</v>
          </cell>
          <cell r="I1846">
            <v>0</v>
          </cell>
          <cell r="J1846">
            <v>0</v>
          </cell>
          <cell r="K1846">
            <v>2269900</v>
          </cell>
          <cell r="L1846">
            <v>2262600</v>
          </cell>
          <cell r="M1846">
            <v>7300</v>
          </cell>
          <cell r="N1846">
            <v>0</v>
          </cell>
          <cell r="O1846" t="str">
            <v>"Эколот-8" lotereyasining chiptalari</v>
          </cell>
        </row>
        <row r="1847">
          <cell r="A1847">
            <v>9</v>
          </cell>
          <cell r="B1847">
            <v>214</v>
          </cell>
          <cell r="C1847">
            <v>8298</v>
          </cell>
          <cell r="D1847">
            <v>9999.2999999999993</v>
          </cell>
          <cell r="E1847">
            <v>0</v>
          </cell>
          <cell r="F1847">
            <v>90317.23</v>
          </cell>
          <cell r="H1847">
            <v>0</v>
          </cell>
          <cell r="I1847">
            <v>0</v>
          </cell>
          <cell r="J1847">
            <v>0</v>
          </cell>
          <cell r="K1847">
            <v>400000</v>
          </cell>
          <cell r="L1847">
            <v>281400</v>
          </cell>
          <cell r="M1847">
            <v>118600</v>
          </cell>
          <cell r="N1847">
            <v>0</v>
          </cell>
          <cell r="O1847" t="str">
            <v>Билеты ДВЛ - Эколот-8</v>
          </cell>
        </row>
        <row r="1848">
          <cell r="A1848">
            <v>9</v>
          </cell>
          <cell r="B1848">
            <v>214</v>
          </cell>
          <cell r="C1848">
            <v>3563</v>
          </cell>
          <cell r="D1848">
            <v>9999.31</v>
          </cell>
          <cell r="E1848">
            <v>0</v>
          </cell>
          <cell r="F1848">
            <v>90317.24</v>
          </cell>
          <cell r="H1848">
            <v>0</v>
          </cell>
          <cell r="I1848">
            <v>0</v>
          </cell>
          <cell r="J1848">
            <v>0</v>
          </cell>
          <cell r="K1848">
            <v>15371550</v>
          </cell>
          <cell r="L1848">
            <v>15011550</v>
          </cell>
          <cell r="M1848">
            <v>360000</v>
          </cell>
          <cell r="N1848">
            <v>0</v>
          </cell>
          <cell r="O1848" t="str">
            <v>Билеты ДВЛ - Эколот-9</v>
          </cell>
        </row>
        <row r="1849">
          <cell r="A1849">
            <v>9</v>
          </cell>
          <cell r="B1849">
            <v>214</v>
          </cell>
          <cell r="C1849">
            <v>5996</v>
          </cell>
          <cell r="D1849">
            <v>9999.31</v>
          </cell>
          <cell r="E1849">
            <v>0</v>
          </cell>
          <cell r="F1849">
            <v>90317.24</v>
          </cell>
          <cell r="H1849">
            <v>0</v>
          </cell>
          <cell r="I1849">
            <v>0</v>
          </cell>
          <cell r="J1849">
            <v>0</v>
          </cell>
          <cell r="K1849">
            <v>2923500</v>
          </cell>
          <cell r="L1849">
            <v>2900250</v>
          </cell>
          <cell r="M1849">
            <v>23250</v>
          </cell>
          <cell r="N1849">
            <v>0</v>
          </cell>
          <cell r="O1849" t="str">
            <v>Билеты ДВЛ - Эколот-9</v>
          </cell>
        </row>
        <row r="1850">
          <cell r="A1850">
            <v>9</v>
          </cell>
          <cell r="B1850">
            <v>214</v>
          </cell>
          <cell r="C1850">
            <v>7783</v>
          </cell>
          <cell r="D1850">
            <v>9999.31</v>
          </cell>
          <cell r="E1850">
            <v>0</v>
          </cell>
          <cell r="F1850">
            <v>90317.24</v>
          </cell>
          <cell r="H1850">
            <v>0</v>
          </cell>
          <cell r="I1850">
            <v>0</v>
          </cell>
          <cell r="J1850">
            <v>0</v>
          </cell>
          <cell r="K1850">
            <v>2040000</v>
          </cell>
          <cell r="L1850">
            <v>2040000</v>
          </cell>
          <cell r="M1850">
            <v>0</v>
          </cell>
          <cell r="N1850">
            <v>0</v>
          </cell>
          <cell r="O1850" t="str">
            <v>Билеты ДВЛ - Эколот-9</v>
          </cell>
        </row>
        <row r="1851">
          <cell r="A1851">
            <v>9</v>
          </cell>
          <cell r="B1851">
            <v>214</v>
          </cell>
          <cell r="C1851">
            <v>7845</v>
          </cell>
          <cell r="D1851">
            <v>9999.31</v>
          </cell>
          <cell r="E1851">
            <v>0</v>
          </cell>
          <cell r="F1851">
            <v>90317.24</v>
          </cell>
          <cell r="H1851">
            <v>0</v>
          </cell>
          <cell r="I1851">
            <v>0</v>
          </cell>
          <cell r="J1851">
            <v>0</v>
          </cell>
          <cell r="K1851">
            <v>3881550</v>
          </cell>
          <cell r="L1851">
            <v>3881550</v>
          </cell>
          <cell r="M1851">
            <v>0</v>
          </cell>
          <cell r="N1851">
            <v>0</v>
          </cell>
          <cell r="O1851" t="str">
            <v>Билеты ДВЛ - Эколот-9</v>
          </cell>
        </row>
        <row r="1852">
          <cell r="A1852">
            <v>9</v>
          </cell>
          <cell r="B1852">
            <v>214</v>
          </cell>
          <cell r="C1852">
            <v>7948</v>
          </cell>
          <cell r="D1852">
            <v>9999.31</v>
          </cell>
          <cell r="E1852">
            <v>0</v>
          </cell>
          <cell r="F1852">
            <v>90317.24</v>
          </cell>
          <cell r="H1852">
            <v>0</v>
          </cell>
          <cell r="I1852">
            <v>0</v>
          </cell>
          <cell r="J1852">
            <v>0</v>
          </cell>
          <cell r="K1852">
            <v>4695000</v>
          </cell>
          <cell r="L1852">
            <v>4529475</v>
          </cell>
          <cell r="M1852">
            <v>165525</v>
          </cell>
          <cell r="N1852">
            <v>0</v>
          </cell>
          <cell r="O1852" t="str">
            <v>Билеты ДВЛ - Эколот-9</v>
          </cell>
        </row>
        <row r="1853">
          <cell r="A1853">
            <v>9</v>
          </cell>
          <cell r="B1853">
            <v>214</v>
          </cell>
          <cell r="C1853">
            <v>8002</v>
          </cell>
          <cell r="D1853">
            <v>9999.31</v>
          </cell>
          <cell r="E1853">
            <v>0</v>
          </cell>
          <cell r="F1853">
            <v>90317.24</v>
          </cell>
          <cell r="H1853">
            <v>0</v>
          </cell>
          <cell r="I1853">
            <v>0</v>
          </cell>
          <cell r="J1853">
            <v>0</v>
          </cell>
          <cell r="K1853">
            <v>2020000</v>
          </cell>
          <cell r="L1853">
            <v>2020000</v>
          </cell>
          <cell r="M1853">
            <v>0</v>
          </cell>
          <cell r="N1853">
            <v>0</v>
          </cell>
          <cell r="O1853" t="str">
            <v>Билеты ДВЛ - Эколот-9</v>
          </cell>
        </row>
        <row r="1854">
          <cell r="A1854">
            <v>9</v>
          </cell>
          <cell r="B1854">
            <v>214</v>
          </cell>
          <cell r="C1854">
            <v>8104</v>
          </cell>
          <cell r="D1854">
            <v>9999.31</v>
          </cell>
          <cell r="E1854">
            <v>0</v>
          </cell>
          <cell r="F1854">
            <v>90317.24</v>
          </cell>
          <cell r="H1854">
            <v>0</v>
          </cell>
          <cell r="I1854">
            <v>0</v>
          </cell>
          <cell r="J1854">
            <v>0</v>
          </cell>
          <cell r="K1854">
            <v>345000</v>
          </cell>
          <cell r="L1854">
            <v>304950</v>
          </cell>
          <cell r="M1854">
            <v>40050</v>
          </cell>
          <cell r="N1854">
            <v>0</v>
          </cell>
          <cell r="O1854" t="str">
            <v>Билеты ДВЛ - Эколот-9</v>
          </cell>
        </row>
        <row r="1855">
          <cell r="A1855">
            <v>9</v>
          </cell>
          <cell r="B1855">
            <v>214</v>
          </cell>
          <cell r="C1855">
            <v>8137</v>
          </cell>
          <cell r="D1855">
            <v>9999.31</v>
          </cell>
          <cell r="E1855">
            <v>0</v>
          </cell>
          <cell r="F1855">
            <v>90317.24</v>
          </cell>
          <cell r="H1855">
            <v>0</v>
          </cell>
          <cell r="I1855">
            <v>0</v>
          </cell>
          <cell r="J1855">
            <v>0</v>
          </cell>
          <cell r="K1855">
            <v>3330750</v>
          </cell>
          <cell r="L1855">
            <v>3150075</v>
          </cell>
          <cell r="M1855">
            <v>180675</v>
          </cell>
          <cell r="N1855">
            <v>0</v>
          </cell>
          <cell r="O1855" t="str">
            <v>Билеты ДВЛ - Эколот-9</v>
          </cell>
        </row>
        <row r="1856">
          <cell r="A1856">
            <v>9</v>
          </cell>
          <cell r="B1856">
            <v>214</v>
          </cell>
          <cell r="C1856">
            <v>8298</v>
          </cell>
          <cell r="D1856">
            <v>9999.31</v>
          </cell>
          <cell r="E1856">
            <v>0</v>
          </cell>
          <cell r="F1856">
            <v>90317.24</v>
          </cell>
          <cell r="H1856">
            <v>0</v>
          </cell>
          <cell r="I1856">
            <v>0</v>
          </cell>
          <cell r="J1856">
            <v>0</v>
          </cell>
          <cell r="K1856">
            <v>1470000</v>
          </cell>
          <cell r="L1856">
            <v>984900</v>
          </cell>
          <cell r="M1856">
            <v>485100</v>
          </cell>
          <cell r="N1856">
            <v>0</v>
          </cell>
          <cell r="O1856" t="str">
            <v>Билеты ДВЛ - Эколот-9</v>
          </cell>
        </row>
        <row r="1857">
          <cell r="A1857">
            <v>9</v>
          </cell>
          <cell r="B1857">
            <v>214</v>
          </cell>
          <cell r="C1857">
            <v>8533</v>
          </cell>
          <cell r="D1857">
            <v>9999.31</v>
          </cell>
          <cell r="E1857">
            <v>0</v>
          </cell>
          <cell r="F1857">
            <v>90317.24</v>
          </cell>
          <cell r="H1857">
            <v>0</v>
          </cell>
          <cell r="I1857">
            <v>0</v>
          </cell>
          <cell r="J1857">
            <v>0</v>
          </cell>
          <cell r="K1857">
            <v>388075</v>
          </cell>
          <cell r="L1857">
            <v>287300</v>
          </cell>
          <cell r="M1857">
            <v>100775</v>
          </cell>
          <cell r="N1857">
            <v>0</v>
          </cell>
          <cell r="O1857" t="str">
            <v>Билеты ДВЛ - Эколот-9</v>
          </cell>
        </row>
        <row r="1858">
          <cell r="A1858">
            <v>9</v>
          </cell>
          <cell r="B1858">
            <v>214</v>
          </cell>
          <cell r="C1858">
            <v>8659</v>
          </cell>
          <cell r="D1858">
            <v>9999.31</v>
          </cell>
          <cell r="E1858">
            <v>0</v>
          </cell>
          <cell r="F1858">
            <v>90317.24</v>
          </cell>
          <cell r="H1858">
            <v>0</v>
          </cell>
          <cell r="I1858">
            <v>0</v>
          </cell>
          <cell r="J1858">
            <v>0</v>
          </cell>
          <cell r="K1858">
            <v>1620000</v>
          </cell>
          <cell r="L1858">
            <v>1608300</v>
          </cell>
          <cell r="M1858">
            <v>11700</v>
          </cell>
          <cell r="N1858">
            <v>0</v>
          </cell>
          <cell r="O1858" t="str">
            <v>Билеты ДВЛ - Эколот-9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1"/>
      <sheetName val="табл2"/>
      <sheetName val="таблм3"/>
      <sheetName val="табли 4свод"/>
      <sheetName val="табли 4 местний совет"/>
      <sheetName val="табли 4 БЮД мин. и ведомства"/>
      <sheetName val="табли 4 ХОЗ"/>
      <sheetName val="табл 5"/>
      <sheetName val="табл 6"/>
      <sheetName val="ком т 1"/>
      <sheetName val="ком т 2"/>
      <sheetName val="ком т 3"/>
      <sheetName val="ком таб 4"/>
      <sheetName val="ком таб 5"/>
      <sheetName val="ком т 6"/>
      <sheetName val="ком т 7"/>
      <sheetName val="ком т 8"/>
      <sheetName val="ком т 9"/>
      <sheetName val="ком т 9 (1,2,3)"/>
      <sheetName val="ком т 10"/>
      <sheetName val="ком т 11"/>
      <sheetName val="ком т 12"/>
      <sheetName val="ком т13 (2)"/>
      <sheetName val="ком т 14 (2)"/>
      <sheetName val="ком таб 15"/>
      <sheetName val="комтаб 16"/>
      <sheetName val="ком таб 17"/>
      <sheetName val="ком таб 18"/>
      <sheetName val="ком т 19"/>
      <sheetName val="Баланс 1"/>
      <sheetName val="транспорт"/>
      <sheetName val="транспорт (доход)"/>
      <sheetName val="Лист1"/>
      <sheetName val="чет эл инвест"/>
      <sheetName val="Лист2"/>
      <sheetName val="табли_4свод"/>
      <sheetName val="табли_4_местний_совет"/>
      <sheetName val="табли_4_БЮД_мин__и_ведомства"/>
      <sheetName val="табли_4_ХОЗ"/>
      <sheetName val="табл_5"/>
      <sheetName val="табл_6"/>
      <sheetName val="ком_т_1"/>
      <sheetName val="ком_т_2"/>
      <sheetName val="ком_т_3"/>
      <sheetName val="ком_таб_4"/>
      <sheetName val="ком_таб_5"/>
      <sheetName val="ком_т_6"/>
      <sheetName val="ком_т_7"/>
      <sheetName val="ком_т_8"/>
      <sheetName val="ком_т_9"/>
      <sheetName val="ком_т_9_(1,2,3)"/>
      <sheetName val="ком_т_10"/>
      <sheetName val="ком_т_11"/>
      <sheetName val="ком_т_12"/>
      <sheetName val="ком_т13_(2)"/>
      <sheetName val="ком_т_14_(2)"/>
      <sheetName val="ком_таб_15"/>
      <sheetName val="комтаб_16"/>
      <sheetName val="ком_таб_17"/>
      <sheetName val="ком_таб_18"/>
      <sheetName val="ком_т_19"/>
      <sheetName val="Баланс_1"/>
      <sheetName val="транспорт_(доход)"/>
      <sheetName val="чет_эл_инвест"/>
      <sheetName val="табли_4свод1"/>
      <sheetName val="табли_4_местний_совет1"/>
      <sheetName val="табли_4_БЮД_мин__и_ведомства1"/>
      <sheetName val="табли_4_ХОЗ1"/>
      <sheetName val="табл_51"/>
      <sheetName val="табл_61"/>
      <sheetName val="ком_т_13"/>
      <sheetName val="ком_т_21"/>
      <sheetName val="ком_т_31"/>
      <sheetName val="ком_таб_41"/>
      <sheetName val="ком_таб_51"/>
      <sheetName val="ком_т_61"/>
      <sheetName val="ком_т_71"/>
      <sheetName val="ком_т_81"/>
      <sheetName val="ком_т_91"/>
      <sheetName val="ком_т_9_(1,2,3)1"/>
      <sheetName val="ком_т_101"/>
      <sheetName val="ком_т_111"/>
      <sheetName val="ком_т_121"/>
      <sheetName val="ком_т13_(2)1"/>
      <sheetName val="ком_т_14_(2)1"/>
      <sheetName val="ком_таб_151"/>
      <sheetName val="комтаб_161"/>
      <sheetName val="ком_таб_171"/>
      <sheetName val="ком_таб_181"/>
      <sheetName val="ком_т_191"/>
      <sheetName val="Баланс_11"/>
      <sheetName val="транспорт_(доход)1"/>
      <sheetName val="чет_эл_инвест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учете"/>
      <sheetName val="Раб.места"/>
      <sheetName val="Перепод."/>
      <sheetName val="Общ.работ."/>
      <sheetName val="Зан-ть(р-ны)"/>
      <sheetName val="BULLET"/>
      <sheetName val="BAL"/>
      <sheetName val="параметр (формуда)"/>
      <sheetName val="Жиззах янги раз"/>
      <sheetName val="Лист3"/>
      <sheetName val="На_учете"/>
      <sheetName val="Раб_места"/>
      <sheetName val="Перепод_"/>
      <sheetName val="Общ_работ_"/>
      <sheetName val="параметр_(формуда)"/>
      <sheetName val="Guidance"/>
      <sheetName val="табли 4 местний совет"/>
      <sheetName val="Форма №2-2003"/>
      <sheetName val="2-жадвал Свод"/>
      <sheetName val="1-шакл"/>
      <sheetName val="На_учете1"/>
      <sheetName val="Раб_места1"/>
      <sheetName val="Перепод_1"/>
      <sheetName val="Общ_работ_1"/>
      <sheetName val="параметр_(формуда)1"/>
      <sheetName val="Жиззах_янги_раз"/>
      <sheetName val="Форма_№2-2003"/>
      <sheetName val="табли_4_местний_совет"/>
      <sheetName val="2-жадвал_Свод"/>
      <sheetName val="Лист1"/>
      <sheetName val="1 илова миллий"/>
    </sheetNames>
    <sheetDataSet>
      <sheetData sheetId="0"/>
      <sheetData sheetId="1"/>
      <sheetData sheetId="2"/>
      <sheetData sheetId="3"/>
      <sheetData sheetId="4">
        <row r="5">
          <cell r="E5" t="str">
            <v>в том числе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Run"/>
      <sheetName val="Store"/>
      <sheetName val="1-bank"/>
      <sheetName val="1-bf"/>
      <sheetName val="1-bt"/>
      <sheetName val="1-dfx"/>
      <sheetName val="2-bank"/>
      <sheetName val="2-bf"/>
      <sheetName val="2-bt"/>
      <sheetName val="2-dfx"/>
      <sheetName val="8-bank"/>
      <sheetName val="8-bt"/>
      <sheetName val="4"/>
      <sheetName val="5"/>
      <sheetName val="6"/>
      <sheetName val="7-bank"/>
      <sheetName val="7-bf"/>
      <sheetName val="7-bt"/>
      <sheetName val="7-dfx"/>
      <sheetName val="3-bank"/>
      <sheetName val="3-bf"/>
      <sheetName val="3-bt"/>
      <sheetName val="3-dfx"/>
      <sheetName val="Obraz NEW (polug) na 01 01 2006"/>
      <sheetName val="Аёл-тад NEW 1"/>
      <sheetName val="Аёл-тад NEW 4"/>
      <sheetName val="Аёл-тад NEW 2"/>
      <sheetName val="Аёл-тад NEW 3"/>
      <sheetName val="Ishchi o`rin NEW"/>
      <sheetName val="PP-308 NEW"/>
      <sheetName val="Ёш оила микро"/>
      <sheetName val="Аёл-тадб NEW"/>
      <sheetName val="ЯТТ"/>
      <sheetName val="ДФХ-1"/>
      <sheetName val="ДФХ-2"/>
      <sheetName val="ФХ"/>
      <sheetName val="Микф"/>
      <sheetName val="кичик кор"/>
      <sheetName val="масъул шахслар"/>
      <sheetName val="Старт кап"/>
      <sheetName val="ФЛК"/>
      <sheetName val="Оилавий тадбиркорлик (кв)"/>
      <sheetName val="Лизинг (кв)"/>
      <sheetName val="Маиший хизмат (кв)"/>
      <sheetName val="Proverka"/>
      <sheetName val="сана"/>
      <sheetName val="Зан-ть(р-ны)"/>
      <sheetName val="Obraz_NEW_(polug)_na_01_01_2006"/>
      <sheetName val="Аёл-тад_NEW_1"/>
      <sheetName val="Аёл-тад_NEW_4"/>
      <sheetName val="Аёл-тад_NEW_2"/>
      <sheetName val="Аёл-тад_NEW_3"/>
      <sheetName val="Ishchi_o`rin_NEW"/>
      <sheetName val="PP-308_NEW"/>
      <sheetName val="Ёш_оила_микро"/>
      <sheetName val="Аёл-тадб_NEW"/>
      <sheetName val="кичик_кор"/>
      <sheetName val="масъул_шахслар"/>
      <sheetName val="Старт_кап"/>
      <sheetName val="Оилавий_тадбиркорлик_(кв)"/>
      <sheetName val="Лизинг_(кв)"/>
      <sheetName val="Маиший_хизмат_(кв)"/>
      <sheetName val="시설투자"/>
      <sheetName val="Oglavlenie"/>
      <sheetName val="жиззах янги раз"/>
      <sheetName val="BAL"/>
    </sheetNames>
    <sheetDataSet>
      <sheetData sheetId="0"/>
      <sheetData sheetId="1"/>
      <sheetData sheetId="2">
        <row r="128">
          <cell r="B128" t="str">
            <v>% отчислений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1E7BB-E397-4D6D-8902-172CDBC8C5A7}">
  <sheetPr>
    <pageSetUpPr fitToPage="1"/>
  </sheetPr>
  <dimension ref="A3:AI49"/>
  <sheetViews>
    <sheetView topLeftCell="X1" zoomScale="55" zoomScaleNormal="55" workbookViewId="0">
      <selection activeCell="AI4" sqref="AI4"/>
    </sheetView>
  </sheetViews>
  <sheetFormatPr defaultColWidth="11.5703125" defaultRowHeight="14.25" outlineLevelCol="1"/>
  <cols>
    <col min="1" max="1" width="19.7109375" style="301" hidden="1" customWidth="1" outlineLevel="1"/>
    <col min="2" max="6" width="11.5703125" style="301" hidden="1" customWidth="1" outlineLevel="1"/>
    <col min="7" max="7" width="14" style="301" hidden="1" customWidth="1" outlineLevel="1"/>
    <col min="8" max="11" width="11.5703125" style="301" hidden="1" customWidth="1" outlineLevel="1"/>
    <col min="12" max="12" width="11.5703125" style="301" hidden="1" customWidth="1" outlineLevel="1" collapsed="1"/>
    <col min="13" max="13" width="30.85546875" style="301" hidden="1" customWidth="1" outlineLevel="1"/>
    <col min="14" max="14" width="17.5703125" style="301" hidden="1" customWidth="1" outlineLevel="1"/>
    <col min="15" max="16" width="0" style="301" hidden="1" customWidth="1" outlineLevel="1"/>
    <col min="17" max="17" width="20.5703125" style="301" hidden="1" customWidth="1" outlineLevel="1"/>
    <col min="18" max="18" width="12.28515625" style="301" hidden="1" customWidth="1" outlineLevel="1"/>
    <col min="19" max="19" width="13.42578125" style="301" hidden="1" customWidth="1" outlineLevel="1"/>
    <col min="20" max="20" width="18.42578125" style="301" hidden="1" customWidth="1" outlineLevel="1"/>
    <col min="21" max="21" width="11.85546875" style="301" hidden="1" customWidth="1" outlineLevel="1"/>
    <col min="22" max="22" width="11.28515625" style="301" hidden="1" customWidth="1" outlineLevel="1"/>
    <col min="23" max="23" width="11.140625" style="301" hidden="1" customWidth="1" outlineLevel="1"/>
    <col min="24" max="24" width="7.28515625" style="301" customWidth="1" collapsed="1"/>
    <col min="25" max="25" width="46.140625" style="301" customWidth="1"/>
    <col min="26" max="26" width="19.85546875" style="301" customWidth="1"/>
    <col min="27" max="27" width="15.7109375" style="301" customWidth="1"/>
    <col min="28" max="28" width="14.5703125" style="301" customWidth="1"/>
    <col min="29" max="29" width="15.7109375" style="301" customWidth="1"/>
    <col min="30" max="30" width="13.28515625" style="301" customWidth="1"/>
    <col min="31" max="31" width="17" style="301" customWidth="1"/>
    <col min="32" max="32" width="19" style="301" customWidth="1"/>
    <col min="33" max="33" width="13.5703125" style="301" customWidth="1"/>
    <col min="34" max="34" width="16" style="301" customWidth="1"/>
    <col min="35" max="35" width="11.42578125" style="301" customWidth="1"/>
    <col min="36" max="16384" width="11.5703125" style="301"/>
  </cols>
  <sheetData>
    <row r="3" spans="1:35" ht="18">
      <c r="J3" s="301" t="s">
        <v>495</v>
      </c>
      <c r="K3" s="301" t="s">
        <v>496</v>
      </c>
      <c r="V3" s="302" t="s">
        <v>497</v>
      </c>
      <c r="W3" s="302" t="s">
        <v>498</v>
      </c>
      <c r="Y3" s="303"/>
      <c r="Z3" s="303"/>
      <c r="AA3" s="303"/>
      <c r="AB3" s="303"/>
      <c r="AC3" s="303"/>
      <c r="AD3" s="303"/>
      <c r="AE3" s="303"/>
      <c r="AF3" s="303"/>
      <c r="AG3" s="303"/>
      <c r="AH3" s="304" t="s">
        <v>499</v>
      </c>
      <c r="AI3" s="304" t="s">
        <v>500</v>
      </c>
    </row>
    <row r="4" spans="1:35" ht="18">
      <c r="E4" s="305" t="s">
        <v>501</v>
      </c>
      <c r="F4" s="306"/>
      <c r="G4" s="306"/>
      <c r="J4" s="301" t="s">
        <v>502</v>
      </c>
      <c r="K4" s="307">
        <v>44053</v>
      </c>
      <c r="L4" s="307"/>
      <c r="P4" s="305" t="s">
        <v>501</v>
      </c>
      <c r="Q4" s="306"/>
      <c r="R4" s="306"/>
      <c r="V4" s="301" t="s">
        <v>502</v>
      </c>
      <c r="W4" s="307">
        <v>44053</v>
      </c>
      <c r="Y4" s="303"/>
      <c r="Z4" s="303"/>
      <c r="AA4" s="303"/>
      <c r="AB4" s="308"/>
      <c r="AC4" s="303"/>
      <c r="AD4" s="303"/>
      <c r="AE4" s="303"/>
      <c r="AF4" s="303"/>
      <c r="AG4" s="303"/>
      <c r="AH4" s="309" t="s">
        <v>503</v>
      </c>
      <c r="AI4" s="310">
        <v>43992</v>
      </c>
    </row>
    <row r="5" spans="1:35" ht="18">
      <c r="E5" s="305"/>
      <c r="F5" s="306"/>
      <c r="G5" s="306"/>
      <c r="P5" s="305"/>
      <c r="Q5" s="306"/>
      <c r="R5" s="306"/>
      <c r="Y5" s="303"/>
      <c r="Z5" s="303"/>
      <c r="AA5" s="303"/>
      <c r="AB5" s="308"/>
      <c r="AC5" s="303"/>
      <c r="AD5" s="303"/>
      <c r="AE5" s="303"/>
      <c r="AF5" s="303"/>
      <c r="AG5" s="303"/>
      <c r="AH5" s="303"/>
      <c r="AI5" s="303"/>
    </row>
    <row r="6" spans="1:35" ht="19.5" customHeight="1">
      <c r="A6" s="311" t="s">
        <v>504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312"/>
      <c r="M6" s="313" t="s">
        <v>504</v>
      </c>
      <c r="N6" s="313"/>
      <c r="O6" s="313"/>
      <c r="P6" s="313"/>
      <c r="Q6" s="313"/>
      <c r="R6" s="313"/>
      <c r="S6" s="313"/>
      <c r="T6" s="313"/>
      <c r="U6" s="313"/>
      <c r="V6" s="313"/>
      <c r="W6" s="313"/>
      <c r="Y6" s="314" t="s">
        <v>505</v>
      </c>
      <c r="Z6" s="314"/>
      <c r="AA6" s="314"/>
      <c r="AB6" s="314"/>
      <c r="AC6" s="314"/>
      <c r="AD6" s="314"/>
      <c r="AE6" s="314"/>
      <c r="AF6" s="314"/>
      <c r="AG6" s="314"/>
      <c r="AH6" s="314"/>
      <c r="AI6" s="314"/>
    </row>
    <row r="7" spans="1:35" ht="30.75" thickBot="1">
      <c r="A7" s="311" t="e">
        <f>#REF!</f>
        <v>#REF!</v>
      </c>
      <c r="B7" s="311"/>
      <c r="C7" s="311"/>
      <c r="D7" s="311"/>
      <c r="E7" s="311"/>
      <c r="F7" s="311"/>
      <c r="G7" s="311"/>
      <c r="H7" s="311"/>
      <c r="I7" s="311"/>
      <c r="J7" s="311"/>
      <c r="K7" s="311"/>
      <c r="L7" s="312"/>
      <c r="M7" s="311" t="e">
        <f>#REF!</f>
        <v>#REF!</v>
      </c>
      <c r="N7" s="311"/>
      <c r="O7" s="311"/>
      <c r="P7" s="311"/>
      <c r="Q7" s="311"/>
      <c r="R7" s="311"/>
      <c r="S7" s="311"/>
      <c r="T7" s="311"/>
      <c r="U7" s="311"/>
      <c r="V7" s="311"/>
      <c r="W7" s="311"/>
      <c r="Y7" s="315" t="str">
        <f>'Форма-отчета 16'!D3</f>
        <v>Создание тепличного хозяйства</v>
      </c>
      <c r="Z7" s="315"/>
      <c r="AA7" s="315"/>
      <c r="AB7" s="315"/>
      <c r="AC7" s="315"/>
      <c r="AD7" s="315"/>
      <c r="AE7" s="315"/>
      <c r="AF7" s="315"/>
      <c r="AG7" s="315"/>
      <c r="AH7" s="315"/>
      <c r="AI7" s="315"/>
    </row>
    <row r="8" spans="1:35" ht="44.25" customHeight="1" thickTop="1" thickBot="1">
      <c r="A8" s="316" t="s">
        <v>506</v>
      </c>
      <c r="B8" s="317" t="s">
        <v>507</v>
      </c>
      <c r="C8" s="318"/>
      <c r="D8" s="318"/>
      <c r="E8" s="318"/>
      <c r="F8" s="318"/>
      <c r="G8" s="318"/>
      <c r="H8" s="318"/>
      <c r="I8" s="318"/>
      <c r="J8" s="318"/>
      <c r="K8" s="319"/>
      <c r="L8" s="320"/>
      <c r="M8" s="321" t="s">
        <v>506</v>
      </c>
      <c r="N8" s="322" t="e">
        <f>#REF!</f>
        <v>#REF!</v>
      </c>
      <c r="O8" s="323"/>
      <c r="P8" s="323"/>
      <c r="Q8" s="323"/>
      <c r="R8" s="323"/>
      <c r="S8" s="323"/>
      <c r="T8" s="323"/>
      <c r="U8" s="323"/>
      <c r="V8" s="323"/>
      <c r="W8" s="324"/>
      <c r="Y8" s="325" t="s">
        <v>3</v>
      </c>
      <c r="Z8" s="326" t="str">
        <f>'Форма-отчета 16'!E5</f>
        <v xml:space="preserve">Создание тепличного хозяйства на 15 Га для выращивания овощей круглый год </v>
      </c>
      <c r="AA8" s="326"/>
      <c r="AB8" s="326"/>
      <c r="AC8" s="326"/>
      <c r="AD8" s="326"/>
      <c r="AE8" s="326"/>
      <c r="AF8" s="326"/>
      <c r="AG8" s="326"/>
      <c r="AH8" s="326"/>
      <c r="AI8" s="326"/>
    </row>
    <row r="9" spans="1:35" ht="32.25" customHeight="1" thickTop="1" thickBot="1">
      <c r="A9" s="327" t="s">
        <v>264</v>
      </c>
      <c r="B9" s="328" t="s">
        <v>508</v>
      </c>
      <c r="C9" s="329"/>
      <c r="D9" s="329"/>
      <c r="E9" s="329"/>
      <c r="F9" s="329"/>
      <c r="G9" s="329"/>
      <c r="H9" s="329"/>
      <c r="I9" s="329"/>
      <c r="J9" s="329"/>
      <c r="K9" s="330"/>
      <c r="L9" s="320"/>
      <c r="M9" s="321" t="s">
        <v>264</v>
      </c>
      <c r="N9" s="322" t="e">
        <f>#REF!</f>
        <v>#REF!</v>
      </c>
      <c r="O9" s="323"/>
      <c r="P9" s="323"/>
      <c r="Q9" s="323"/>
      <c r="R9" s="323"/>
      <c r="S9" s="323"/>
      <c r="T9" s="323"/>
      <c r="U9" s="323"/>
      <c r="V9" s="323"/>
      <c r="W9" s="324"/>
      <c r="Y9" s="325" t="s">
        <v>5</v>
      </c>
      <c r="Z9" s="326" t="str">
        <f>'Форма-отчета 16'!E6</f>
        <v>Сельское хозяйство</v>
      </c>
      <c r="AA9" s="326"/>
      <c r="AB9" s="326"/>
      <c r="AC9" s="326"/>
      <c r="AD9" s="326"/>
      <c r="AE9" s="326"/>
      <c r="AF9" s="326"/>
      <c r="AG9" s="326"/>
      <c r="AH9" s="326"/>
      <c r="AI9" s="326"/>
    </row>
    <row r="10" spans="1:35" ht="34.5" customHeight="1" thickTop="1" thickBot="1">
      <c r="A10" s="327" t="s">
        <v>509</v>
      </c>
      <c r="B10" s="328" t="s">
        <v>510</v>
      </c>
      <c r="C10" s="329"/>
      <c r="D10" s="329"/>
      <c r="E10" s="329" t="s">
        <v>511</v>
      </c>
      <c r="F10" s="329"/>
      <c r="G10" s="329"/>
      <c r="H10" s="329" t="s">
        <v>512</v>
      </c>
      <c r="I10" s="329"/>
      <c r="J10" s="329"/>
      <c r="K10" s="330"/>
      <c r="L10" s="320"/>
      <c r="M10" s="321" t="s">
        <v>509</v>
      </c>
      <c r="N10" s="322" t="e">
        <f>#REF!</f>
        <v>#REF!</v>
      </c>
      <c r="O10" s="323"/>
      <c r="P10" s="323"/>
      <c r="Q10" s="323"/>
      <c r="R10" s="324"/>
      <c r="S10" s="322" t="s">
        <v>513</v>
      </c>
      <c r="T10" s="323"/>
      <c r="U10" s="324"/>
      <c r="V10" s="331" t="s">
        <v>514</v>
      </c>
      <c r="W10" s="331" t="s">
        <v>515</v>
      </c>
      <c r="Y10" s="325" t="s">
        <v>516</v>
      </c>
      <c r="Z10" s="332" t="str">
        <f>'Форма-отчета 16'!E10</f>
        <v xml:space="preserve">Сурхандарьинская область, Термезский район	</v>
      </c>
      <c r="AA10" s="333"/>
      <c r="AB10" s="333"/>
      <c r="AC10" s="333"/>
      <c r="AD10" s="333"/>
      <c r="AE10" s="333"/>
      <c r="AF10" s="333"/>
      <c r="AG10" s="333"/>
      <c r="AH10" s="333"/>
      <c r="AI10" s="334"/>
    </row>
    <row r="11" spans="1:35" ht="36" customHeight="1" thickTop="1" thickBot="1">
      <c r="A11" s="327" t="s">
        <v>517</v>
      </c>
      <c r="B11" s="328"/>
      <c r="C11" s="329"/>
      <c r="D11" s="329"/>
      <c r="E11" s="329"/>
      <c r="F11" s="329"/>
      <c r="G11" s="329"/>
      <c r="H11" s="329"/>
      <c r="I11" s="329"/>
      <c r="J11" s="329"/>
      <c r="K11" s="330"/>
      <c r="L11" s="320"/>
      <c r="M11" s="321" t="s">
        <v>517</v>
      </c>
      <c r="N11" s="335" t="s">
        <v>518</v>
      </c>
      <c r="O11" s="336">
        <f>'Форма-отчета 16'!E54+'Форма-отчета 16'!I54+'Форма-отчета 16'!L54</f>
        <v>8750</v>
      </c>
      <c r="P11" s="337"/>
      <c r="Q11" s="337"/>
      <c r="R11" s="337"/>
      <c r="S11" s="337"/>
      <c r="T11" s="337"/>
      <c r="U11" s="337"/>
      <c r="V11" s="337"/>
      <c r="W11" s="338"/>
      <c r="Y11" s="325" t="s">
        <v>519</v>
      </c>
      <c r="Z11" s="339" t="s">
        <v>520</v>
      </c>
      <c r="AA11" s="340">
        <f>'Форма-отчета 16'!E54+'Форма-отчета 16'!I54+'Форма-отчета 16'!L54</f>
        <v>8750</v>
      </c>
      <c r="AB11" s="341"/>
      <c r="AC11" s="341"/>
      <c r="AD11" s="341"/>
      <c r="AE11" s="341"/>
      <c r="AF11" s="341"/>
      <c r="AG11" s="341"/>
      <c r="AH11" s="341"/>
      <c r="AI11" s="342"/>
    </row>
    <row r="12" spans="1:35" ht="22.5" customHeight="1" thickTop="1" thickBot="1">
      <c r="A12" s="327" t="s">
        <v>521</v>
      </c>
      <c r="B12" s="328" t="s">
        <v>522</v>
      </c>
      <c r="C12" s="329"/>
      <c r="D12" s="329"/>
      <c r="E12" s="329"/>
      <c r="F12" s="329"/>
      <c r="G12" s="329"/>
      <c r="H12" s="329"/>
      <c r="I12" s="329"/>
      <c r="J12" s="329"/>
      <c r="K12" s="330"/>
      <c r="L12" s="320"/>
      <c r="M12" s="321" t="s">
        <v>521</v>
      </c>
      <c r="N12" s="335" t="s">
        <v>523</v>
      </c>
      <c r="O12" s="336">
        <f>'Форма-отчета 16'!E238</f>
        <v>2527176.8323766347</v>
      </c>
      <c r="P12" s="337"/>
      <c r="Q12" s="337"/>
      <c r="R12" s="337"/>
      <c r="S12" s="337"/>
      <c r="T12" s="337"/>
      <c r="U12" s="337"/>
      <c r="V12" s="337"/>
      <c r="W12" s="338"/>
      <c r="Y12" s="325" t="s">
        <v>524</v>
      </c>
      <c r="Z12" s="339" t="s">
        <v>523</v>
      </c>
      <c r="AA12" s="340">
        <f>'Форма-отчета 16'!E238</f>
        <v>2527176.8323766347</v>
      </c>
      <c r="AB12" s="341"/>
      <c r="AC12" s="341"/>
      <c r="AD12" s="341"/>
      <c r="AE12" s="341"/>
      <c r="AF12" s="341"/>
      <c r="AG12" s="341"/>
      <c r="AH12" s="341"/>
      <c r="AI12" s="342"/>
    </row>
    <row r="13" spans="1:35" ht="36" customHeight="1" thickTop="1" thickBot="1">
      <c r="A13" s="327" t="s">
        <v>525</v>
      </c>
      <c r="B13" s="328" t="s">
        <v>526</v>
      </c>
      <c r="C13" s="329"/>
      <c r="D13" s="329"/>
      <c r="E13" s="329"/>
      <c r="F13" s="329"/>
      <c r="G13" s="329"/>
      <c r="H13" s="329"/>
      <c r="I13" s="329"/>
      <c r="J13" s="329"/>
      <c r="K13" s="330"/>
      <c r="L13" s="320"/>
      <c r="M13" s="321" t="s">
        <v>525</v>
      </c>
      <c r="N13" s="335" t="s">
        <v>527</v>
      </c>
      <c r="O13" s="336">
        <f>'Форма-отчета 16'!E247</f>
        <v>52.633162820767268</v>
      </c>
      <c r="P13" s="337"/>
      <c r="Q13" s="337"/>
      <c r="R13" s="337"/>
      <c r="S13" s="337"/>
      <c r="T13" s="337"/>
      <c r="U13" s="337"/>
      <c r="V13" s="337"/>
      <c r="W13" s="338"/>
      <c r="Y13" s="325" t="s">
        <v>528</v>
      </c>
      <c r="Z13" s="339" t="s">
        <v>529</v>
      </c>
      <c r="AA13" s="340">
        <f>'Форма-отчета 16'!E247</f>
        <v>52.633162820767268</v>
      </c>
      <c r="AB13" s="341"/>
      <c r="AC13" s="341"/>
      <c r="AD13" s="341"/>
      <c r="AE13" s="341"/>
      <c r="AF13" s="341"/>
      <c r="AG13" s="341"/>
      <c r="AH13" s="341"/>
      <c r="AI13" s="342"/>
    </row>
    <row r="14" spans="1:35" ht="26.25" customHeight="1" thickTop="1" thickBot="1">
      <c r="A14" s="343" t="s">
        <v>530</v>
      </c>
      <c r="B14" s="328" t="s">
        <v>531</v>
      </c>
      <c r="C14" s="329"/>
      <c r="D14" s="329"/>
      <c r="E14" s="329"/>
      <c r="F14" s="329"/>
      <c r="G14" s="329"/>
      <c r="H14" s="329"/>
      <c r="I14" s="329"/>
      <c r="J14" s="329"/>
      <c r="K14" s="330"/>
      <c r="L14" s="320"/>
      <c r="M14" s="344" t="s">
        <v>530</v>
      </c>
      <c r="N14" s="345" t="s">
        <v>532</v>
      </c>
      <c r="O14" s="346"/>
      <c r="P14" s="347"/>
      <c r="Q14" s="348" t="s">
        <v>514</v>
      </c>
      <c r="R14" s="349"/>
      <c r="S14" s="350"/>
      <c r="T14" s="348" t="s">
        <v>515</v>
      </c>
      <c r="U14" s="349"/>
      <c r="V14" s="349"/>
      <c r="W14" s="351"/>
      <c r="Y14" s="352" t="s">
        <v>533</v>
      </c>
      <c r="Z14" s="353" t="s">
        <v>534</v>
      </c>
      <c r="AA14" s="354"/>
      <c r="AB14" s="354"/>
      <c r="AC14" s="355" t="s">
        <v>535</v>
      </c>
      <c r="AD14" s="355"/>
      <c r="AE14" s="355"/>
      <c r="AF14" s="355"/>
      <c r="AG14" s="355"/>
      <c r="AH14" s="355"/>
      <c r="AI14" s="356"/>
    </row>
    <row r="15" spans="1:35" ht="24.75" customHeight="1" thickTop="1" thickBot="1">
      <c r="A15" s="357"/>
      <c r="B15" s="358"/>
      <c r="C15" s="359"/>
      <c r="D15" s="359"/>
      <c r="E15" s="359"/>
      <c r="F15" s="359"/>
      <c r="G15" s="359"/>
      <c r="H15" s="359"/>
      <c r="I15" s="359"/>
      <c r="J15" s="359"/>
      <c r="K15" s="360"/>
      <c r="L15" s="320"/>
      <c r="M15" s="361"/>
      <c r="N15" s="362" t="s">
        <v>536</v>
      </c>
      <c r="O15" s="363"/>
      <c r="P15" s="328"/>
      <c r="Q15" s="364" t="s">
        <v>514</v>
      </c>
      <c r="R15" s="365"/>
      <c r="S15" s="366"/>
      <c r="T15" s="364" t="s">
        <v>515</v>
      </c>
      <c r="U15" s="365"/>
      <c r="V15" s="365"/>
      <c r="W15" s="367"/>
      <c r="Y15" s="352"/>
      <c r="Z15" s="368" t="s">
        <v>537</v>
      </c>
      <c r="AA15" s="369"/>
      <c r="AB15" s="369"/>
      <c r="AC15" s="370" t="s">
        <v>535</v>
      </c>
      <c r="AD15" s="370"/>
      <c r="AE15" s="370"/>
      <c r="AF15" s="370"/>
      <c r="AG15" s="370"/>
      <c r="AH15" s="370"/>
      <c r="AI15" s="371"/>
    </row>
    <row r="16" spans="1:35" ht="26.25" customHeight="1" thickTop="1" thickBot="1">
      <c r="A16" s="372"/>
      <c r="B16" s="358"/>
      <c r="C16" s="359"/>
      <c r="D16" s="359"/>
      <c r="E16" s="359"/>
      <c r="F16" s="359"/>
      <c r="G16" s="359"/>
      <c r="H16" s="359"/>
      <c r="I16" s="359"/>
      <c r="J16" s="359"/>
      <c r="K16" s="360"/>
      <c r="L16" s="320"/>
      <c r="M16" s="373"/>
      <c r="N16" s="374" t="s">
        <v>538</v>
      </c>
      <c r="O16" s="375"/>
      <c r="P16" s="376"/>
      <c r="Q16" s="377" t="s">
        <v>514</v>
      </c>
      <c r="R16" s="378"/>
      <c r="S16" s="379"/>
      <c r="T16" s="377" t="s">
        <v>515</v>
      </c>
      <c r="U16" s="378"/>
      <c r="V16" s="378"/>
      <c r="W16" s="380"/>
      <c r="Y16" s="352"/>
      <c r="Z16" s="381"/>
      <c r="AA16" s="382"/>
      <c r="AB16" s="382"/>
      <c r="AC16" s="383"/>
      <c r="AD16" s="383"/>
      <c r="AE16" s="383"/>
      <c r="AF16" s="383"/>
      <c r="AG16" s="383"/>
      <c r="AH16" s="383"/>
      <c r="AI16" s="384"/>
    </row>
    <row r="17" spans="1:35" ht="39.75" customHeight="1" thickTop="1" thickBot="1">
      <c r="A17" s="327" t="s">
        <v>539</v>
      </c>
      <c r="B17" s="328" t="s">
        <v>540</v>
      </c>
      <c r="C17" s="329"/>
      <c r="D17" s="329"/>
      <c r="E17" s="329"/>
      <c r="F17" s="329"/>
      <c r="G17" s="329"/>
      <c r="H17" s="329"/>
      <c r="I17" s="329"/>
      <c r="J17" s="329"/>
      <c r="K17" s="330"/>
      <c r="L17" s="320"/>
      <c r="M17" s="344" t="s">
        <v>541</v>
      </c>
      <c r="N17" s="345" t="s">
        <v>542</v>
      </c>
      <c r="O17" s="346"/>
      <c r="P17" s="347"/>
      <c r="Q17" s="348" t="s">
        <v>514</v>
      </c>
      <c r="R17" s="349"/>
      <c r="S17" s="350"/>
      <c r="T17" s="348" t="s">
        <v>515</v>
      </c>
      <c r="U17" s="349"/>
      <c r="V17" s="349"/>
      <c r="W17" s="351"/>
      <c r="Y17" s="352" t="s">
        <v>543</v>
      </c>
      <c r="Z17" s="353" t="s">
        <v>544</v>
      </c>
      <c r="AA17" s="354"/>
      <c r="AB17" s="354"/>
      <c r="AC17" s="355" t="s">
        <v>535</v>
      </c>
      <c r="AD17" s="355"/>
      <c r="AE17" s="355"/>
      <c r="AF17" s="355"/>
      <c r="AG17" s="355"/>
      <c r="AH17" s="355"/>
      <c r="AI17" s="356"/>
    </row>
    <row r="18" spans="1:35" ht="27" customHeight="1" thickTop="1" thickBot="1">
      <c r="A18" s="327"/>
      <c r="B18" s="358"/>
      <c r="C18" s="359"/>
      <c r="D18" s="359"/>
      <c r="E18" s="359"/>
      <c r="F18" s="359"/>
      <c r="G18" s="359"/>
      <c r="H18" s="359"/>
      <c r="I18" s="359"/>
      <c r="J18" s="359"/>
      <c r="K18" s="360"/>
      <c r="L18" s="320"/>
      <c r="M18" s="361"/>
      <c r="N18" s="362" t="s">
        <v>545</v>
      </c>
      <c r="O18" s="363"/>
      <c r="P18" s="328"/>
      <c r="Q18" s="364"/>
      <c r="R18" s="365"/>
      <c r="S18" s="366"/>
      <c r="T18" s="364" t="s">
        <v>515</v>
      </c>
      <c r="U18" s="365"/>
      <c r="V18" s="365"/>
      <c r="W18" s="367"/>
      <c r="Y18" s="352"/>
      <c r="Z18" s="368" t="s">
        <v>546</v>
      </c>
      <c r="AA18" s="369"/>
      <c r="AB18" s="369"/>
      <c r="AC18" s="370"/>
      <c r="AD18" s="370"/>
      <c r="AE18" s="370"/>
      <c r="AF18" s="370" t="s">
        <v>547</v>
      </c>
      <c r="AG18" s="370"/>
      <c r="AH18" s="370"/>
      <c r="AI18" s="371"/>
    </row>
    <row r="19" spans="1:35" ht="21.75" customHeight="1" thickTop="1" thickBot="1">
      <c r="A19" s="327"/>
      <c r="B19" s="358"/>
      <c r="C19" s="359"/>
      <c r="D19" s="359"/>
      <c r="E19" s="359"/>
      <c r="F19" s="359"/>
      <c r="G19" s="359"/>
      <c r="H19" s="359"/>
      <c r="I19" s="359"/>
      <c r="J19" s="359"/>
      <c r="K19" s="360"/>
      <c r="L19" s="320"/>
      <c r="M19" s="361"/>
      <c r="N19" s="362" t="s">
        <v>548</v>
      </c>
      <c r="O19" s="363"/>
      <c r="P19" s="328"/>
      <c r="Q19" s="364"/>
      <c r="R19" s="365"/>
      <c r="S19" s="366"/>
      <c r="T19" s="364" t="s">
        <v>515</v>
      </c>
      <c r="U19" s="365"/>
      <c r="V19" s="365"/>
      <c r="W19" s="367"/>
      <c r="Y19" s="352"/>
      <c r="Z19" s="368" t="s">
        <v>549</v>
      </c>
      <c r="AA19" s="369"/>
      <c r="AB19" s="369"/>
      <c r="AC19" s="370"/>
      <c r="AD19" s="370"/>
      <c r="AE19" s="370"/>
      <c r="AF19" s="370" t="s">
        <v>547</v>
      </c>
      <c r="AG19" s="370"/>
      <c r="AH19" s="370"/>
      <c r="AI19" s="371"/>
    </row>
    <row r="20" spans="1:35" ht="29.25" customHeight="1" thickTop="1" thickBot="1">
      <c r="A20" s="327"/>
      <c r="B20" s="358"/>
      <c r="C20" s="359"/>
      <c r="D20" s="359"/>
      <c r="E20" s="359"/>
      <c r="F20" s="359"/>
      <c r="G20" s="359"/>
      <c r="H20" s="359"/>
      <c r="I20" s="359"/>
      <c r="J20" s="359"/>
      <c r="K20" s="360"/>
      <c r="L20" s="320"/>
      <c r="M20" s="373"/>
      <c r="N20" s="374" t="s">
        <v>550</v>
      </c>
      <c r="O20" s="375"/>
      <c r="P20" s="376"/>
      <c r="Q20" s="377"/>
      <c r="R20" s="378"/>
      <c r="S20" s="379"/>
      <c r="T20" s="377" t="s">
        <v>515</v>
      </c>
      <c r="U20" s="378"/>
      <c r="V20" s="378"/>
      <c r="W20" s="380"/>
      <c r="Y20" s="352"/>
      <c r="Z20" s="381" t="s">
        <v>551</v>
      </c>
      <c r="AA20" s="382"/>
      <c r="AB20" s="382"/>
      <c r="AC20" s="383"/>
      <c r="AD20" s="383"/>
      <c r="AE20" s="383"/>
      <c r="AF20" s="383" t="s">
        <v>547</v>
      </c>
      <c r="AG20" s="383"/>
      <c r="AH20" s="383"/>
      <c r="AI20" s="384"/>
    </row>
    <row r="21" spans="1:35" ht="30" customHeight="1" thickTop="1" thickBot="1">
      <c r="A21" s="327" t="s">
        <v>552</v>
      </c>
      <c r="B21" s="328" t="s">
        <v>553</v>
      </c>
      <c r="C21" s="329"/>
      <c r="D21" s="329"/>
      <c r="E21" s="329"/>
      <c r="F21" s="329"/>
      <c r="G21" s="329"/>
      <c r="H21" s="329"/>
      <c r="I21" s="329"/>
      <c r="J21" s="329"/>
      <c r="K21" s="330"/>
      <c r="L21" s="320"/>
      <c r="M21" s="344" t="s">
        <v>554</v>
      </c>
      <c r="N21" s="345" t="s">
        <v>555</v>
      </c>
      <c r="O21" s="346"/>
      <c r="P21" s="347"/>
      <c r="Q21" s="348" t="s">
        <v>514</v>
      </c>
      <c r="R21" s="349"/>
      <c r="S21" s="350"/>
      <c r="T21" s="348" t="s">
        <v>515</v>
      </c>
      <c r="U21" s="349"/>
      <c r="V21" s="349"/>
      <c r="W21" s="351"/>
      <c r="Y21" s="352" t="s">
        <v>556</v>
      </c>
      <c r="Z21" s="385" t="s">
        <v>547</v>
      </c>
      <c r="AA21" s="386"/>
      <c r="AB21" s="386"/>
      <c r="AC21" s="386"/>
      <c r="AD21" s="386"/>
      <c r="AE21" s="386"/>
      <c r="AF21" s="386"/>
      <c r="AG21" s="386"/>
      <c r="AH21" s="386"/>
      <c r="AI21" s="387"/>
    </row>
    <row r="22" spans="1:35" ht="45" customHeight="1" thickTop="1" thickBot="1">
      <c r="A22" s="327"/>
      <c r="B22" s="358"/>
      <c r="C22" s="359"/>
      <c r="D22" s="359"/>
      <c r="E22" s="359"/>
      <c r="F22" s="359"/>
      <c r="G22" s="359"/>
      <c r="H22" s="359"/>
      <c r="I22" s="359"/>
      <c r="J22" s="359"/>
      <c r="K22" s="360"/>
      <c r="L22" s="320"/>
      <c r="M22" s="373"/>
      <c r="N22" s="374" t="s">
        <v>557</v>
      </c>
      <c r="O22" s="375"/>
      <c r="P22" s="376"/>
      <c r="Q22" s="388" t="s">
        <v>558</v>
      </c>
      <c r="R22" s="389"/>
      <c r="S22" s="389"/>
      <c r="T22" s="389"/>
      <c r="U22" s="389"/>
      <c r="V22" s="389"/>
      <c r="W22" s="390"/>
      <c r="Y22" s="352"/>
      <c r="Z22" s="391" t="s">
        <v>559</v>
      </c>
      <c r="AA22" s="392"/>
      <c r="AB22" s="392"/>
      <c r="AC22" s="392"/>
      <c r="AD22" s="392"/>
      <c r="AE22" s="392"/>
      <c r="AF22" s="392"/>
      <c r="AG22" s="392"/>
      <c r="AH22" s="392"/>
      <c r="AI22" s="393"/>
    </row>
    <row r="23" spans="1:35" ht="28.5" customHeight="1" thickTop="1" thickBot="1">
      <c r="A23" s="394" t="s">
        <v>560</v>
      </c>
      <c r="B23" s="328" t="s">
        <v>511</v>
      </c>
      <c r="C23" s="329"/>
      <c r="D23" s="329"/>
      <c r="E23" s="329"/>
      <c r="F23" s="329"/>
      <c r="G23" s="329" t="s">
        <v>512</v>
      </c>
      <c r="H23" s="329"/>
      <c r="I23" s="329"/>
      <c r="J23" s="329"/>
      <c r="K23" s="330"/>
      <c r="L23" s="320"/>
      <c r="M23" s="344" t="s">
        <v>561</v>
      </c>
      <c r="N23" s="395" t="s">
        <v>514</v>
      </c>
      <c r="O23" s="349"/>
      <c r="P23" s="349"/>
      <c r="Q23" s="349"/>
      <c r="R23" s="350"/>
      <c r="S23" s="348" t="s">
        <v>515</v>
      </c>
      <c r="T23" s="349"/>
      <c r="U23" s="349"/>
      <c r="V23" s="349"/>
      <c r="W23" s="351"/>
      <c r="Y23" s="352" t="s">
        <v>562</v>
      </c>
      <c r="Z23" s="385" t="s">
        <v>547</v>
      </c>
      <c r="AA23" s="386"/>
      <c r="AB23" s="386"/>
      <c r="AC23" s="386"/>
      <c r="AD23" s="386"/>
      <c r="AE23" s="386"/>
      <c r="AF23" s="386"/>
      <c r="AG23" s="386"/>
      <c r="AH23" s="386"/>
      <c r="AI23" s="387"/>
    </row>
    <row r="24" spans="1:35" ht="41.25" customHeight="1" thickTop="1" thickBot="1">
      <c r="A24" s="394"/>
      <c r="B24" s="328" t="s">
        <v>563</v>
      </c>
      <c r="C24" s="329"/>
      <c r="D24" s="329"/>
      <c r="E24" s="329"/>
      <c r="F24" s="329"/>
      <c r="G24" s="329"/>
      <c r="H24" s="329"/>
      <c r="I24" s="329"/>
      <c r="J24" s="329"/>
      <c r="K24" s="330"/>
      <c r="L24" s="320"/>
      <c r="M24" s="373"/>
      <c r="N24" s="396" t="s">
        <v>564</v>
      </c>
      <c r="O24" s="397"/>
      <c r="P24" s="397"/>
      <c r="Q24" s="397"/>
      <c r="R24" s="398"/>
      <c r="S24" s="388" t="s">
        <v>565</v>
      </c>
      <c r="T24" s="389"/>
      <c r="U24" s="389"/>
      <c r="V24" s="389"/>
      <c r="W24" s="390"/>
      <c r="Y24" s="352"/>
      <c r="Z24" s="391" t="s">
        <v>566</v>
      </c>
      <c r="AA24" s="392"/>
      <c r="AB24" s="392"/>
      <c r="AC24" s="392"/>
      <c r="AD24" s="392"/>
      <c r="AE24" s="392"/>
      <c r="AF24" s="392"/>
      <c r="AG24" s="392"/>
      <c r="AH24" s="392"/>
      <c r="AI24" s="393"/>
    </row>
    <row r="25" spans="1:35" ht="30" customHeight="1" thickTop="1" thickBot="1">
      <c r="A25" s="394" t="s">
        <v>567</v>
      </c>
      <c r="B25" s="328" t="s">
        <v>568</v>
      </c>
      <c r="C25" s="329"/>
      <c r="D25" s="329"/>
      <c r="E25" s="329" t="s">
        <v>511</v>
      </c>
      <c r="F25" s="329"/>
      <c r="G25" s="329"/>
      <c r="H25" s="329" t="s">
        <v>512</v>
      </c>
      <c r="I25" s="329"/>
      <c r="J25" s="329"/>
      <c r="K25" s="330"/>
      <c r="L25" s="320"/>
      <c r="M25" s="344" t="s">
        <v>569</v>
      </c>
      <c r="N25" s="399" t="s">
        <v>570</v>
      </c>
      <c r="O25" s="400"/>
      <c r="P25" s="401"/>
      <c r="Q25" s="348" t="s">
        <v>514</v>
      </c>
      <c r="R25" s="349"/>
      <c r="S25" s="350"/>
      <c r="T25" s="348" t="s">
        <v>515</v>
      </c>
      <c r="U25" s="349"/>
      <c r="V25" s="349"/>
      <c r="W25" s="351"/>
      <c r="Y25" s="352" t="s">
        <v>571</v>
      </c>
      <c r="Z25" s="353" t="s">
        <v>572</v>
      </c>
      <c r="AA25" s="354"/>
      <c r="AB25" s="354"/>
      <c r="AC25" s="402" t="s">
        <v>547</v>
      </c>
      <c r="AD25" s="386"/>
      <c r="AE25" s="386"/>
      <c r="AF25" s="386"/>
      <c r="AG25" s="386"/>
      <c r="AH25" s="386"/>
      <c r="AI25" s="387"/>
    </row>
    <row r="26" spans="1:35" ht="36.75" customHeight="1" thickTop="1" thickBot="1">
      <c r="A26" s="394"/>
      <c r="B26" s="328"/>
      <c r="C26" s="329"/>
      <c r="D26" s="329"/>
      <c r="E26" s="329" t="s">
        <v>573</v>
      </c>
      <c r="F26" s="329"/>
      <c r="G26" s="329"/>
      <c r="H26" s="329"/>
      <c r="I26" s="329"/>
      <c r="J26" s="329"/>
      <c r="K26" s="330"/>
      <c r="L26" s="320"/>
      <c r="M26" s="361"/>
      <c r="N26" s="403"/>
      <c r="O26" s="404"/>
      <c r="P26" s="405"/>
      <c r="Q26" s="406" t="s">
        <v>574</v>
      </c>
      <c r="R26" s="363"/>
      <c r="S26" s="328"/>
      <c r="T26" s="406" t="s">
        <v>575</v>
      </c>
      <c r="U26" s="363"/>
      <c r="V26" s="363"/>
      <c r="W26" s="407"/>
      <c r="Y26" s="352"/>
      <c r="Z26" s="368"/>
      <c r="AA26" s="369"/>
      <c r="AB26" s="369"/>
      <c r="AC26" s="408" t="s">
        <v>576</v>
      </c>
      <c r="AD26" s="409"/>
      <c r="AE26" s="409"/>
      <c r="AF26" s="409"/>
      <c r="AG26" s="409"/>
      <c r="AH26" s="409"/>
      <c r="AI26" s="410"/>
    </row>
    <row r="27" spans="1:35" ht="30" customHeight="1" thickTop="1" thickBot="1">
      <c r="A27" s="394"/>
      <c r="B27" s="328" t="s">
        <v>577</v>
      </c>
      <c r="C27" s="329"/>
      <c r="D27" s="329"/>
      <c r="E27" s="329" t="s">
        <v>511</v>
      </c>
      <c r="F27" s="329"/>
      <c r="G27" s="329"/>
      <c r="H27" s="329" t="s">
        <v>512</v>
      </c>
      <c r="I27" s="329"/>
      <c r="J27" s="329"/>
      <c r="K27" s="330"/>
      <c r="L27" s="320" t="s">
        <v>578</v>
      </c>
      <c r="M27" s="361"/>
      <c r="N27" s="411" t="s">
        <v>578</v>
      </c>
      <c r="O27" s="412"/>
      <c r="P27" s="413"/>
      <c r="Q27" s="364" t="s">
        <v>514</v>
      </c>
      <c r="R27" s="365"/>
      <c r="S27" s="366"/>
      <c r="T27" s="364" t="s">
        <v>515</v>
      </c>
      <c r="U27" s="365"/>
      <c r="V27" s="365"/>
      <c r="W27" s="367"/>
      <c r="Y27" s="352"/>
      <c r="Z27" s="368" t="s">
        <v>579</v>
      </c>
      <c r="AA27" s="369"/>
      <c r="AB27" s="369"/>
      <c r="AC27" s="414" t="s">
        <v>547</v>
      </c>
      <c r="AD27" s="415"/>
      <c r="AE27" s="415"/>
      <c r="AF27" s="415"/>
      <c r="AG27" s="415"/>
      <c r="AH27" s="415"/>
      <c r="AI27" s="416"/>
    </row>
    <row r="28" spans="1:35" ht="36.75" customHeight="1" thickTop="1" thickBot="1">
      <c r="A28" s="394"/>
      <c r="B28" s="328"/>
      <c r="C28" s="329"/>
      <c r="D28" s="329"/>
      <c r="E28" s="329" t="s">
        <v>573</v>
      </c>
      <c r="F28" s="329"/>
      <c r="G28" s="329"/>
      <c r="H28" s="329"/>
      <c r="I28" s="329"/>
      <c r="J28" s="329"/>
      <c r="K28" s="330"/>
      <c r="L28" s="320"/>
      <c r="M28" s="361"/>
      <c r="N28" s="403"/>
      <c r="O28" s="404"/>
      <c r="P28" s="405"/>
      <c r="Q28" s="406" t="str">
        <f>Q26</f>
        <v xml:space="preserve">If not, what do you need? 
</v>
      </c>
      <c r="R28" s="363"/>
      <c r="S28" s="328"/>
      <c r="T28" s="406" t="s">
        <v>575</v>
      </c>
      <c r="U28" s="363"/>
      <c r="V28" s="363"/>
      <c r="W28" s="407"/>
      <c r="Y28" s="352"/>
      <c r="Z28" s="368"/>
      <c r="AA28" s="369"/>
      <c r="AB28" s="369"/>
      <c r="AC28" s="408" t="s">
        <v>576</v>
      </c>
      <c r="AD28" s="409"/>
      <c r="AE28" s="409"/>
      <c r="AF28" s="409"/>
      <c r="AG28" s="409"/>
      <c r="AH28" s="409"/>
      <c r="AI28" s="410"/>
    </row>
    <row r="29" spans="1:35" ht="44.25" thickTop="1" thickBot="1">
      <c r="A29" s="394"/>
      <c r="B29" s="328" t="s">
        <v>580</v>
      </c>
      <c r="C29" s="329"/>
      <c r="D29" s="329"/>
      <c r="E29" s="329" t="s">
        <v>511</v>
      </c>
      <c r="F29" s="329"/>
      <c r="G29" s="329"/>
      <c r="H29" s="329" t="s">
        <v>512</v>
      </c>
      <c r="I29" s="329"/>
      <c r="J29" s="329"/>
      <c r="K29" s="330"/>
      <c r="L29" s="320" t="s">
        <v>581</v>
      </c>
      <c r="M29" s="361"/>
      <c r="N29" s="411" t="s">
        <v>581</v>
      </c>
      <c r="O29" s="412"/>
      <c r="P29" s="413"/>
      <c r="Q29" s="364" t="s">
        <v>514</v>
      </c>
      <c r="R29" s="365"/>
      <c r="S29" s="366"/>
      <c r="T29" s="364" t="s">
        <v>515</v>
      </c>
      <c r="U29" s="365"/>
      <c r="V29" s="365"/>
      <c r="W29" s="367"/>
      <c r="Y29" s="352"/>
      <c r="Z29" s="368" t="s">
        <v>582</v>
      </c>
      <c r="AA29" s="369"/>
      <c r="AB29" s="369"/>
      <c r="AC29" s="414" t="s">
        <v>547</v>
      </c>
      <c r="AD29" s="415"/>
      <c r="AE29" s="415"/>
      <c r="AF29" s="415"/>
      <c r="AG29" s="415"/>
      <c r="AH29" s="415"/>
      <c r="AI29" s="416"/>
    </row>
    <row r="30" spans="1:35" ht="40.5" customHeight="1" thickTop="1" thickBot="1">
      <c r="A30" s="394"/>
      <c r="B30" s="328"/>
      <c r="C30" s="329"/>
      <c r="D30" s="329"/>
      <c r="E30" s="329" t="s">
        <v>573</v>
      </c>
      <c r="F30" s="329"/>
      <c r="G30" s="329"/>
      <c r="H30" s="329"/>
      <c r="I30" s="329"/>
      <c r="J30" s="329"/>
      <c r="K30" s="330"/>
      <c r="L30" s="320"/>
      <c r="M30" s="373"/>
      <c r="N30" s="417"/>
      <c r="O30" s="418"/>
      <c r="P30" s="419"/>
      <c r="Q30" s="420" t="str">
        <f>Q26</f>
        <v xml:space="preserve">If not, what do you need? 
</v>
      </c>
      <c r="R30" s="375"/>
      <c r="S30" s="376"/>
      <c r="T30" s="388" t="s">
        <v>583</v>
      </c>
      <c r="U30" s="389"/>
      <c r="V30" s="389"/>
      <c r="W30" s="390"/>
      <c r="Y30" s="352"/>
      <c r="Z30" s="381"/>
      <c r="AA30" s="382"/>
      <c r="AB30" s="382"/>
      <c r="AC30" s="421" t="s">
        <v>584</v>
      </c>
      <c r="AD30" s="392"/>
      <c r="AE30" s="392"/>
      <c r="AF30" s="392"/>
      <c r="AG30" s="392"/>
      <c r="AH30" s="392"/>
      <c r="AI30" s="393"/>
    </row>
    <row r="31" spans="1:35" ht="20.25" customHeight="1" thickTop="1" thickBot="1">
      <c r="A31" s="394" t="s">
        <v>585</v>
      </c>
      <c r="B31" s="328" t="s">
        <v>586</v>
      </c>
      <c r="C31" s="329"/>
      <c r="D31" s="329"/>
      <c r="E31" s="329" t="s">
        <v>511</v>
      </c>
      <c r="F31" s="329"/>
      <c r="G31" s="329"/>
      <c r="H31" s="329" t="s">
        <v>512</v>
      </c>
      <c r="I31" s="329"/>
      <c r="J31" s="329"/>
      <c r="K31" s="330"/>
      <c r="L31" s="320"/>
      <c r="M31" s="344" t="s">
        <v>587</v>
      </c>
      <c r="N31" s="345" t="s">
        <v>588</v>
      </c>
      <c r="O31" s="346"/>
      <c r="P31" s="347"/>
      <c r="Q31" s="348" t="s">
        <v>514</v>
      </c>
      <c r="R31" s="349"/>
      <c r="S31" s="350"/>
      <c r="T31" s="348" t="s">
        <v>515</v>
      </c>
      <c r="U31" s="349"/>
      <c r="V31" s="349"/>
      <c r="W31" s="351"/>
      <c r="Y31" s="352" t="s">
        <v>589</v>
      </c>
      <c r="Z31" s="353" t="s">
        <v>590</v>
      </c>
      <c r="AA31" s="354"/>
      <c r="AB31" s="354"/>
      <c r="AC31" s="402" t="s">
        <v>535</v>
      </c>
      <c r="AD31" s="386"/>
      <c r="AE31" s="386"/>
      <c r="AF31" s="386"/>
      <c r="AG31" s="386"/>
      <c r="AH31" s="386"/>
      <c r="AI31" s="387"/>
    </row>
    <row r="32" spans="1:35" ht="25.5" customHeight="1" thickTop="1" thickBot="1">
      <c r="A32" s="394"/>
      <c r="B32" s="328" t="s">
        <v>591</v>
      </c>
      <c r="C32" s="329"/>
      <c r="D32" s="329"/>
      <c r="E32" s="329" t="s">
        <v>511</v>
      </c>
      <c r="F32" s="329"/>
      <c r="G32" s="329"/>
      <c r="H32" s="329" t="s">
        <v>512</v>
      </c>
      <c r="I32" s="329"/>
      <c r="J32" s="329"/>
      <c r="K32" s="330"/>
      <c r="L32" s="320"/>
      <c r="M32" s="361"/>
      <c r="N32" s="362" t="s">
        <v>592</v>
      </c>
      <c r="O32" s="363"/>
      <c r="P32" s="328"/>
      <c r="Q32" s="364" t="s">
        <v>514</v>
      </c>
      <c r="R32" s="365"/>
      <c r="S32" s="366"/>
      <c r="T32" s="364" t="s">
        <v>515</v>
      </c>
      <c r="U32" s="365"/>
      <c r="V32" s="365"/>
      <c r="W32" s="367"/>
      <c r="Y32" s="352"/>
      <c r="Z32" s="368" t="s">
        <v>593</v>
      </c>
      <c r="AA32" s="369"/>
      <c r="AB32" s="369"/>
      <c r="AC32" s="414" t="s">
        <v>535</v>
      </c>
      <c r="AD32" s="415"/>
      <c r="AE32" s="415"/>
      <c r="AF32" s="415"/>
      <c r="AG32" s="415"/>
      <c r="AH32" s="415"/>
      <c r="AI32" s="416"/>
    </row>
    <row r="33" spans="1:35" ht="36" customHeight="1" thickTop="1" thickBot="1">
      <c r="A33" s="394"/>
      <c r="B33" s="328" t="s">
        <v>594</v>
      </c>
      <c r="C33" s="329"/>
      <c r="D33" s="329"/>
      <c r="E33" s="329" t="s">
        <v>511</v>
      </c>
      <c r="F33" s="329"/>
      <c r="G33" s="329"/>
      <c r="H33" s="329" t="s">
        <v>512</v>
      </c>
      <c r="I33" s="329"/>
      <c r="J33" s="329"/>
      <c r="K33" s="330"/>
      <c r="L33" s="320"/>
      <c r="M33" s="373"/>
      <c r="N33" s="374" t="s">
        <v>595</v>
      </c>
      <c r="O33" s="375"/>
      <c r="P33" s="376"/>
      <c r="Q33" s="377" t="s">
        <v>514</v>
      </c>
      <c r="R33" s="378"/>
      <c r="S33" s="379"/>
      <c r="T33" s="377" t="s">
        <v>515</v>
      </c>
      <c r="U33" s="378"/>
      <c r="V33" s="378"/>
      <c r="W33" s="380"/>
      <c r="Y33" s="352"/>
      <c r="Z33" s="381" t="s">
        <v>596</v>
      </c>
      <c r="AA33" s="382"/>
      <c r="AB33" s="382"/>
      <c r="AC33" s="422" t="s">
        <v>547</v>
      </c>
      <c r="AD33" s="423"/>
      <c r="AE33" s="423"/>
      <c r="AF33" s="423"/>
      <c r="AG33" s="423"/>
      <c r="AH33" s="423"/>
      <c r="AI33" s="424"/>
    </row>
    <row r="34" spans="1:35" ht="30" customHeight="1" thickTop="1" thickBot="1">
      <c r="A34" s="327"/>
      <c r="B34" s="358"/>
      <c r="C34" s="359"/>
      <c r="D34" s="359"/>
      <c r="E34" s="359"/>
      <c r="F34" s="359"/>
      <c r="G34" s="359"/>
      <c r="H34" s="359"/>
      <c r="I34" s="359"/>
      <c r="J34" s="359"/>
      <c r="K34" s="360"/>
      <c r="L34" s="320"/>
      <c r="M34" s="344" t="s">
        <v>597</v>
      </c>
      <c r="N34" s="345" t="s">
        <v>598</v>
      </c>
      <c r="O34" s="346"/>
      <c r="P34" s="347"/>
      <c r="Q34" s="348" t="s">
        <v>514</v>
      </c>
      <c r="R34" s="349"/>
      <c r="S34" s="350"/>
      <c r="T34" s="348" t="s">
        <v>515</v>
      </c>
      <c r="U34" s="349"/>
      <c r="V34" s="349"/>
      <c r="W34" s="351"/>
      <c r="Y34" s="352" t="s">
        <v>599</v>
      </c>
      <c r="Z34" s="353" t="s">
        <v>600</v>
      </c>
      <c r="AA34" s="354"/>
      <c r="AB34" s="354"/>
      <c r="AC34" s="402" t="s">
        <v>535</v>
      </c>
      <c r="AD34" s="386"/>
      <c r="AE34" s="386"/>
      <c r="AF34" s="386"/>
      <c r="AG34" s="386"/>
      <c r="AH34" s="386"/>
      <c r="AI34" s="387"/>
    </row>
    <row r="35" spans="1:35" ht="38.25" customHeight="1" thickTop="1" thickBot="1">
      <c r="A35" s="327"/>
      <c r="B35" s="358"/>
      <c r="C35" s="359"/>
      <c r="D35" s="359"/>
      <c r="E35" s="359"/>
      <c r="F35" s="359"/>
      <c r="G35" s="359"/>
      <c r="H35" s="359"/>
      <c r="I35" s="359"/>
      <c r="J35" s="359"/>
      <c r="K35" s="360"/>
      <c r="L35" s="320"/>
      <c r="M35" s="361"/>
      <c r="N35" s="362" t="s">
        <v>601</v>
      </c>
      <c r="O35" s="363"/>
      <c r="P35" s="328"/>
      <c r="Q35" s="364" t="s">
        <v>514</v>
      </c>
      <c r="R35" s="365"/>
      <c r="S35" s="366"/>
      <c r="T35" s="364" t="s">
        <v>515</v>
      </c>
      <c r="U35" s="365"/>
      <c r="V35" s="365"/>
      <c r="W35" s="367"/>
      <c r="Y35" s="352"/>
      <c r="Z35" s="368" t="s">
        <v>602</v>
      </c>
      <c r="AA35" s="369"/>
      <c r="AB35" s="369"/>
      <c r="AC35" s="414" t="s">
        <v>535</v>
      </c>
      <c r="AD35" s="415"/>
      <c r="AE35" s="415"/>
      <c r="AF35" s="415"/>
      <c r="AG35" s="415"/>
      <c r="AH35" s="415"/>
      <c r="AI35" s="416"/>
    </row>
    <row r="36" spans="1:35" ht="38.25" customHeight="1" thickTop="1" thickBot="1">
      <c r="A36" s="327"/>
      <c r="B36" s="358"/>
      <c r="C36" s="359"/>
      <c r="D36" s="359"/>
      <c r="E36" s="359"/>
      <c r="F36" s="359"/>
      <c r="G36" s="359"/>
      <c r="H36" s="359"/>
      <c r="I36" s="359"/>
      <c r="J36" s="359"/>
      <c r="K36" s="360"/>
      <c r="L36" s="320"/>
      <c r="M36" s="361"/>
      <c r="N36" s="362" t="s">
        <v>603</v>
      </c>
      <c r="O36" s="363"/>
      <c r="P36" s="328"/>
      <c r="Q36" s="364" t="s">
        <v>514</v>
      </c>
      <c r="R36" s="365"/>
      <c r="S36" s="366"/>
      <c r="T36" s="364" t="s">
        <v>515</v>
      </c>
      <c r="U36" s="365"/>
      <c r="V36" s="365"/>
      <c r="W36" s="367"/>
      <c r="Y36" s="352"/>
      <c r="Z36" s="368" t="s">
        <v>604</v>
      </c>
      <c r="AA36" s="369"/>
      <c r="AB36" s="369"/>
      <c r="AC36" s="414" t="s">
        <v>547</v>
      </c>
      <c r="AD36" s="415"/>
      <c r="AE36" s="415"/>
      <c r="AF36" s="415"/>
      <c r="AG36" s="415"/>
      <c r="AH36" s="415"/>
      <c r="AI36" s="416"/>
    </row>
    <row r="37" spans="1:35" ht="42.75" customHeight="1" thickTop="1" thickBot="1">
      <c r="A37" s="327"/>
      <c r="B37" s="358"/>
      <c r="C37" s="359"/>
      <c r="D37" s="359"/>
      <c r="E37" s="359"/>
      <c r="F37" s="359"/>
      <c r="G37" s="359"/>
      <c r="H37" s="359"/>
      <c r="I37" s="359"/>
      <c r="J37" s="359"/>
      <c r="K37" s="360"/>
      <c r="L37" s="320"/>
      <c r="M37" s="373"/>
      <c r="N37" s="374" t="s">
        <v>605</v>
      </c>
      <c r="O37" s="375"/>
      <c r="P37" s="376"/>
      <c r="Q37" s="377" t="s">
        <v>514</v>
      </c>
      <c r="R37" s="378"/>
      <c r="S37" s="379"/>
      <c r="T37" s="377" t="s">
        <v>515</v>
      </c>
      <c r="U37" s="378"/>
      <c r="V37" s="378"/>
      <c r="W37" s="380"/>
      <c r="Y37" s="352"/>
      <c r="Z37" s="381" t="s">
        <v>606</v>
      </c>
      <c r="AA37" s="382"/>
      <c r="AB37" s="382"/>
      <c r="AC37" s="422" t="s">
        <v>547</v>
      </c>
      <c r="AD37" s="423"/>
      <c r="AE37" s="423"/>
      <c r="AF37" s="423"/>
      <c r="AG37" s="423"/>
      <c r="AH37" s="423"/>
      <c r="AI37" s="424"/>
    </row>
    <row r="38" spans="1:35" ht="43.5" customHeight="1" thickTop="1" thickBot="1">
      <c r="A38" s="327" t="s">
        <v>607</v>
      </c>
      <c r="B38" s="358" t="s">
        <v>586</v>
      </c>
      <c r="C38" s="329" t="s">
        <v>511</v>
      </c>
      <c r="D38" s="329"/>
      <c r="E38" s="329" t="s">
        <v>512</v>
      </c>
      <c r="F38" s="329"/>
      <c r="G38" s="359" t="s">
        <v>608</v>
      </c>
      <c r="H38" s="329" t="s">
        <v>511</v>
      </c>
      <c r="I38" s="329"/>
      <c r="J38" s="329"/>
      <c r="K38" s="360" t="s">
        <v>512</v>
      </c>
      <c r="L38" s="320"/>
      <c r="M38" s="321" t="s">
        <v>609</v>
      </c>
      <c r="N38" s="322" t="s">
        <v>610</v>
      </c>
      <c r="O38" s="323"/>
      <c r="P38" s="324"/>
      <c r="Q38" s="331" t="s">
        <v>514</v>
      </c>
      <c r="R38" s="331" t="s">
        <v>515</v>
      </c>
      <c r="S38" s="322" t="s">
        <v>338</v>
      </c>
      <c r="T38" s="323"/>
      <c r="U38" s="324"/>
      <c r="V38" s="331" t="s">
        <v>514</v>
      </c>
      <c r="W38" s="331" t="s">
        <v>515</v>
      </c>
      <c r="Y38" s="325" t="s">
        <v>611</v>
      </c>
      <c r="Z38" s="425" t="s">
        <v>612</v>
      </c>
      <c r="AA38" s="425"/>
      <c r="AB38" s="425"/>
      <c r="AC38" s="426" t="s">
        <v>535</v>
      </c>
      <c r="AD38" s="426"/>
      <c r="AE38" s="425" t="s">
        <v>90</v>
      </c>
      <c r="AF38" s="425"/>
      <c r="AG38" s="425"/>
      <c r="AH38" s="426" t="s">
        <v>535</v>
      </c>
      <c r="AI38" s="426"/>
    </row>
    <row r="39" spans="1:35" ht="30.75" customHeight="1" thickTop="1" thickBot="1">
      <c r="A39" s="394" t="s">
        <v>613</v>
      </c>
      <c r="B39" s="427" t="s">
        <v>614</v>
      </c>
      <c r="C39" s="428"/>
      <c r="D39" s="428" t="s">
        <v>615</v>
      </c>
      <c r="E39" s="428"/>
      <c r="F39" s="428"/>
      <c r="G39" s="428" t="s">
        <v>486</v>
      </c>
      <c r="H39" s="428"/>
      <c r="I39" s="428" t="s">
        <v>616</v>
      </c>
      <c r="J39" s="428"/>
      <c r="K39" s="429"/>
      <c r="L39" s="430"/>
      <c r="M39" s="344" t="s">
        <v>617</v>
      </c>
      <c r="N39" s="431" t="s">
        <v>618</v>
      </c>
      <c r="O39" s="432"/>
      <c r="P39" s="433" t="s">
        <v>619</v>
      </c>
      <c r="Q39" s="434"/>
      <c r="R39" s="432"/>
      <c r="S39" s="433" t="s">
        <v>620</v>
      </c>
      <c r="T39" s="432"/>
      <c r="U39" s="433" t="s">
        <v>621</v>
      </c>
      <c r="V39" s="434"/>
      <c r="W39" s="435"/>
      <c r="Y39" s="352" t="s">
        <v>622</v>
      </c>
      <c r="Z39" s="436" t="s">
        <v>623</v>
      </c>
      <c r="AA39" s="437"/>
      <c r="AB39" s="437" t="s">
        <v>624</v>
      </c>
      <c r="AC39" s="437"/>
      <c r="AD39" s="437"/>
      <c r="AE39" s="437" t="s">
        <v>248</v>
      </c>
      <c r="AF39" s="437"/>
      <c r="AG39" s="437" t="s">
        <v>625</v>
      </c>
      <c r="AH39" s="437"/>
      <c r="AI39" s="438"/>
    </row>
    <row r="40" spans="1:35" ht="244.5" customHeight="1" thickTop="1" thickBot="1">
      <c r="A40" s="394"/>
      <c r="B40" s="439" t="s">
        <v>626</v>
      </c>
      <c r="C40" s="440"/>
      <c r="D40" s="440" t="s">
        <v>627</v>
      </c>
      <c r="E40" s="440"/>
      <c r="F40" s="440"/>
      <c r="G40" s="440" t="s">
        <v>627</v>
      </c>
      <c r="H40" s="440"/>
      <c r="I40" s="440" t="s">
        <v>627</v>
      </c>
      <c r="J40" s="440"/>
      <c r="K40" s="441"/>
      <c r="L40" s="442"/>
      <c r="M40" s="373"/>
      <c r="N40" s="443"/>
      <c r="O40" s="444"/>
      <c r="P40" s="445"/>
      <c r="Q40" s="446"/>
      <c r="R40" s="444"/>
      <c r="S40" s="445"/>
      <c r="T40" s="444"/>
      <c r="U40" s="445"/>
      <c r="V40" s="446"/>
      <c r="W40" s="447"/>
      <c r="Y40" s="352"/>
      <c r="Z40" s="448" t="str">
        <f>'Форма-отчета 16'!E255</f>
        <v xml:space="preserve">Потребительский тренд на потребление овощей
▪ Ненасыщенный рынок внутреннего и внешний
▪ Низкое проникновение высокоэффективных теплиц
5-го поколения
▪ Высокая маржинальность тепличного производства
▪ В сравнении с импортом
– Короткое логистическое плечо </v>
      </c>
      <c r="AA40" s="449"/>
      <c r="AB40" s="450" t="str">
        <f>'Форма-отчета 16'!E256</f>
        <v>Сильная власть розничных сетей
▪ Неразвитая культура закупок в сегменте «фреш» -
сложность заключать долгосрочные контракты
▪ Зависимость от импорта ключевого оборудования
и технологий
▪ Слабое развитие логистики для «фреш» продукции
– увеличенные потери</v>
      </c>
      <c r="AC40" s="449"/>
      <c r="AD40" s="449"/>
      <c r="AE40" s="450" t="str">
        <f>'Форма-отчета 16'!E257</f>
        <v>расширения бизнеса за счет увеличения площади тепличного хозяйства
возможность работы с государственными и муниципальными поставщиками — потребителями;
возможность создания сопутствующих видов бизнеса по переработке томатов и огурцов — консервация, изготовление лечо красную, соков.</v>
      </c>
      <c r="AF40" s="449"/>
      <c r="AG40" s="450" t="str">
        <f>'Форма-отчета 16'!E258</f>
        <v>высокая конкуренция на рынке плодовой — овощной , особенно со стороны агрохолдингов и компаний-импортеров ;
Повышение цен на удобрения и рассаду на внутреннем рынке
Повышение арендной платы / расторжение договора аренды;
Снижение покупательной способности коммерческого сектора и снижение спроса на продукцию  фермы со стороны продуктового ритейла, магазинов, рынков.</v>
      </c>
      <c r="AH40" s="449"/>
      <c r="AI40" s="451"/>
    </row>
    <row r="41" spans="1:35" ht="38.25" customHeight="1" thickTop="1" thickBot="1">
      <c r="A41" s="394" t="s">
        <v>628</v>
      </c>
      <c r="B41" s="328" t="s">
        <v>629</v>
      </c>
      <c r="C41" s="329"/>
      <c r="D41" s="329"/>
      <c r="E41" s="329"/>
      <c r="F41" s="329"/>
      <c r="G41" s="329" t="s">
        <v>630</v>
      </c>
      <c r="H41" s="329"/>
      <c r="I41" s="329"/>
      <c r="J41" s="329"/>
      <c r="K41" s="330"/>
      <c r="L41" s="320"/>
      <c r="M41" s="452" t="s">
        <v>475</v>
      </c>
      <c r="N41" s="453">
        <f>'Форма-отчета 16'!E248</f>
        <v>0.3390175444956558</v>
      </c>
      <c r="O41" s="454"/>
      <c r="P41" s="454"/>
      <c r="Q41" s="454"/>
      <c r="R41" s="454"/>
      <c r="S41" s="454"/>
      <c r="T41" s="454"/>
      <c r="U41" s="454"/>
      <c r="V41" s="454"/>
      <c r="W41" s="455"/>
      <c r="Y41" s="456" t="s">
        <v>631</v>
      </c>
      <c r="Z41" s="457">
        <f>'Форма-отчета 16'!E248</f>
        <v>0.3390175444956558</v>
      </c>
      <c r="AA41" s="457"/>
      <c r="AB41" s="457"/>
      <c r="AC41" s="457"/>
      <c r="AD41" s="457"/>
      <c r="AE41" s="457"/>
      <c r="AF41" s="457"/>
      <c r="AG41" s="457"/>
      <c r="AH41" s="457"/>
      <c r="AI41" s="457"/>
    </row>
    <row r="42" spans="1:35" ht="41.25" customHeight="1" thickTop="1" thickBot="1">
      <c r="A42" s="394"/>
      <c r="B42" s="358"/>
      <c r="C42" s="359"/>
      <c r="D42" s="359"/>
      <c r="E42" s="359"/>
      <c r="F42" s="359"/>
      <c r="G42" s="359"/>
      <c r="H42" s="359"/>
      <c r="I42" s="359"/>
      <c r="J42" s="359"/>
      <c r="K42" s="360"/>
      <c r="L42" s="320"/>
      <c r="M42" s="452" t="s">
        <v>476</v>
      </c>
      <c r="N42" s="336">
        <f>'Форма-отчета 16'!E249</f>
        <v>8675140.6071697157</v>
      </c>
      <c r="O42" s="337"/>
      <c r="P42" s="337"/>
      <c r="Q42" s="337"/>
      <c r="R42" s="337"/>
      <c r="S42" s="337"/>
      <c r="T42" s="337"/>
      <c r="U42" s="337"/>
      <c r="V42" s="337"/>
      <c r="W42" s="338"/>
      <c r="Y42" s="456" t="s">
        <v>237</v>
      </c>
      <c r="Z42" s="458">
        <f>'Форма-отчета 16'!E249</f>
        <v>8675140.6071697157</v>
      </c>
      <c r="AA42" s="326"/>
      <c r="AB42" s="326"/>
      <c r="AC42" s="326"/>
      <c r="AD42" s="326"/>
      <c r="AE42" s="326"/>
      <c r="AF42" s="326"/>
      <c r="AG42" s="326"/>
      <c r="AH42" s="326"/>
      <c r="AI42" s="326"/>
    </row>
    <row r="43" spans="1:35" ht="42" customHeight="1" thickTop="1" thickBot="1">
      <c r="A43" s="394"/>
      <c r="B43" s="358"/>
      <c r="C43" s="359"/>
      <c r="D43" s="359"/>
      <c r="E43" s="359"/>
      <c r="F43" s="359"/>
      <c r="G43" s="359"/>
      <c r="H43" s="359"/>
      <c r="I43" s="359"/>
      <c r="J43" s="359"/>
      <c r="K43" s="360"/>
      <c r="L43" s="320"/>
      <c r="M43" s="452" t="s">
        <v>477</v>
      </c>
      <c r="N43" s="459">
        <f>'Форма-отчета 16'!E250</f>
        <v>4.4327398447267923</v>
      </c>
      <c r="O43" s="460"/>
      <c r="P43" s="460"/>
      <c r="Q43" s="460"/>
      <c r="R43" s="460"/>
      <c r="S43" s="460"/>
      <c r="T43" s="460"/>
      <c r="U43" s="460"/>
      <c r="V43" s="460"/>
      <c r="W43" s="461"/>
      <c r="Y43" s="456" t="s">
        <v>238</v>
      </c>
      <c r="Z43" s="462">
        <f>'Форма-отчета 16'!E250</f>
        <v>4.4327398447267923</v>
      </c>
      <c r="AA43" s="326"/>
      <c r="AB43" s="326"/>
      <c r="AC43" s="326"/>
      <c r="AD43" s="326"/>
      <c r="AE43" s="326"/>
      <c r="AF43" s="326"/>
      <c r="AG43" s="326"/>
      <c r="AH43" s="326"/>
      <c r="AI43" s="326"/>
    </row>
    <row r="44" spans="1:35" ht="42.75" customHeight="1" thickTop="1" thickBot="1">
      <c r="A44" s="394" t="s">
        <v>632</v>
      </c>
      <c r="B44" s="328" t="s">
        <v>633</v>
      </c>
      <c r="C44" s="329"/>
      <c r="D44" s="329"/>
      <c r="E44" s="329" t="s">
        <v>511</v>
      </c>
      <c r="F44" s="329"/>
      <c r="G44" s="329"/>
      <c r="H44" s="329" t="s">
        <v>512</v>
      </c>
      <c r="I44" s="329"/>
      <c r="J44" s="329"/>
      <c r="K44" s="330"/>
      <c r="L44" s="320"/>
      <c r="M44" s="463" t="s">
        <v>634</v>
      </c>
      <c r="N44" s="345" t="s">
        <v>635</v>
      </c>
      <c r="O44" s="346"/>
      <c r="P44" s="347"/>
      <c r="Q44" s="464">
        <f>'Форма-отчета 16'!E239</f>
        <v>773450.80155186483</v>
      </c>
      <c r="R44" s="465"/>
      <c r="S44" s="465"/>
      <c r="T44" s="465"/>
      <c r="U44" s="465"/>
      <c r="V44" s="465"/>
      <c r="W44" s="466"/>
      <c r="Y44" s="352" t="s">
        <v>636</v>
      </c>
      <c r="Z44" s="353" t="str">
        <f>'Форма-отчета 16'!D239</f>
        <v>Вклад местного инвестора (инициатора), $</v>
      </c>
      <c r="AA44" s="354"/>
      <c r="AB44" s="354"/>
      <c r="AC44" s="467">
        <f>'Форма-отчета 16'!E239</f>
        <v>773450.80155186483</v>
      </c>
      <c r="AD44" s="468"/>
      <c r="AE44" s="468"/>
      <c r="AF44" s="468"/>
      <c r="AG44" s="468"/>
      <c r="AH44" s="468"/>
      <c r="AI44" s="469"/>
    </row>
    <row r="45" spans="1:35" ht="38.25" customHeight="1" thickTop="1" thickBot="1">
      <c r="A45" s="394"/>
      <c r="B45" s="328" t="s">
        <v>637</v>
      </c>
      <c r="C45" s="329"/>
      <c r="D45" s="329"/>
      <c r="E45" s="329" t="s">
        <v>511</v>
      </c>
      <c r="F45" s="329"/>
      <c r="G45" s="329"/>
      <c r="H45" s="329" t="s">
        <v>512</v>
      </c>
      <c r="I45" s="329"/>
      <c r="J45" s="329"/>
      <c r="K45" s="330"/>
      <c r="L45" s="320"/>
      <c r="M45" s="470"/>
      <c r="N45" s="471" t="s">
        <v>638</v>
      </c>
      <c r="O45" s="472"/>
      <c r="P45" s="473"/>
      <c r="Q45" s="474">
        <f>'Форма-отчета 16'!E240</f>
        <v>1753726.0308247698</v>
      </c>
      <c r="R45" s="475"/>
      <c r="S45" s="475"/>
      <c r="T45" s="475"/>
      <c r="U45" s="475"/>
      <c r="V45" s="475"/>
      <c r="W45" s="476"/>
      <c r="Y45" s="352"/>
      <c r="Z45" s="477" t="str">
        <f>'Форма-отчета 16'!D240</f>
        <v>Вклад иностранного инвестора, $</v>
      </c>
      <c r="AA45" s="369"/>
      <c r="AB45" s="369"/>
      <c r="AC45" s="478">
        <f>'Форма-отчета 16'!E240</f>
        <v>1753726.0308247698</v>
      </c>
      <c r="AD45" s="479"/>
      <c r="AE45" s="479"/>
      <c r="AF45" s="479"/>
      <c r="AG45" s="479"/>
      <c r="AH45" s="479"/>
      <c r="AI45" s="480"/>
    </row>
    <row r="46" spans="1:35" ht="31.5" customHeight="1" thickTop="1" thickBot="1">
      <c r="A46" s="394"/>
      <c r="B46" s="328" t="s">
        <v>639</v>
      </c>
      <c r="C46" s="329"/>
      <c r="D46" s="329"/>
      <c r="E46" s="329" t="s">
        <v>511</v>
      </c>
      <c r="F46" s="329"/>
      <c r="G46" s="329"/>
      <c r="H46" s="329" t="s">
        <v>512</v>
      </c>
      <c r="I46" s="329"/>
      <c r="J46" s="329"/>
      <c r="K46" s="330"/>
      <c r="L46" s="320"/>
      <c r="M46" s="481"/>
      <c r="N46" s="374" t="s">
        <v>640</v>
      </c>
      <c r="O46" s="375"/>
      <c r="P46" s="376"/>
      <c r="Q46" s="482">
        <f>'Форма-отчета 16'!E241</f>
        <v>3767772.5118483417</v>
      </c>
      <c r="R46" s="483"/>
      <c r="S46" s="483"/>
      <c r="T46" s="483"/>
      <c r="U46" s="483"/>
      <c r="V46" s="483"/>
      <c r="W46" s="484"/>
      <c r="Y46" s="352"/>
      <c r="Z46" s="368" t="s">
        <v>641</v>
      </c>
      <c r="AA46" s="369"/>
      <c r="AB46" s="369"/>
      <c r="AC46" s="478">
        <f>'Форма-отчета 16'!E241</f>
        <v>3767772.5118483417</v>
      </c>
      <c r="AD46" s="479"/>
      <c r="AE46" s="479"/>
      <c r="AF46" s="479"/>
      <c r="AG46" s="479"/>
      <c r="AH46" s="479"/>
      <c r="AI46" s="480"/>
    </row>
    <row r="47" spans="1:35" ht="39" customHeight="1" thickTop="1" thickBot="1">
      <c r="A47" s="327"/>
      <c r="B47" s="358"/>
      <c r="C47" s="359"/>
      <c r="D47" s="359"/>
      <c r="E47" s="359"/>
      <c r="F47" s="359"/>
      <c r="G47" s="359"/>
      <c r="H47" s="359"/>
      <c r="I47" s="359"/>
      <c r="J47" s="359"/>
      <c r="K47" s="360"/>
      <c r="L47" s="320"/>
      <c r="M47" s="344" t="s">
        <v>429</v>
      </c>
      <c r="N47" s="485" t="s">
        <v>642</v>
      </c>
      <c r="O47" s="486"/>
      <c r="P47" s="487"/>
      <c r="Q47" s="485" t="s">
        <v>643</v>
      </c>
      <c r="R47" s="486"/>
      <c r="S47" s="487"/>
      <c r="T47" s="485" t="s">
        <v>644</v>
      </c>
      <c r="U47" s="486"/>
      <c r="V47" s="486"/>
      <c r="W47" s="487"/>
      <c r="Y47" s="352" t="s">
        <v>645</v>
      </c>
      <c r="Z47" s="488" t="s">
        <v>646</v>
      </c>
      <c r="AA47" s="489"/>
      <c r="AB47" s="490"/>
      <c r="AC47" s="488" t="s">
        <v>647</v>
      </c>
      <c r="AD47" s="489"/>
      <c r="AE47" s="490"/>
      <c r="AF47" s="491" t="s">
        <v>648</v>
      </c>
      <c r="AG47" s="489"/>
      <c r="AH47" s="489"/>
      <c r="AI47" s="490"/>
    </row>
    <row r="48" spans="1:35" ht="51" customHeight="1" thickTop="1" thickBot="1">
      <c r="A48" s="327"/>
      <c r="B48" s="358"/>
      <c r="C48" s="359"/>
      <c r="D48" s="359"/>
      <c r="E48" s="359"/>
      <c r="F48" s="359"/>
      <c r="G48" s="359"/>
      <c r="H48" s="359"/>
      <c r="I48" s="359"/>
      <c r="J48" s="359"/>
      <c r="K48" s="360"/>
      <c r="L48" s="320"/>
      <c r="M48" s="373"/>
      <c r="N48" s="492" t="s">
        <v>649</v>
      </c>
      <c r="O48" s="493" t="s">
        <v>650</v>
      </c>
      <c r="P48" s="494"/>
      <c r="Q48" s="492" t="s">
        <v>649</v>
      </c>
      <c r="R48" s="493" t="s">
        <v>651</v>
      </c>
      <c r="S48" s="494"/>
      <c r="T48" s="492" t="s">
        <v>649</v>
      </c>
      <c r="U48" s="495" t="s">
        <v>652</v>
      </c>
      <c r="V48" s="496"/>
      <c r="W48" s="497"/>
      <c r="Y48" s="352"/>
      <c r="Z48" s="498" t="s">
        <v>653</v>
      </c>
      <c r="AA48" s="499" t="s">
        <v>654</v>
      </c>
      <c r="AB48" s="500"/>
      <c r="AC48" s="498" t="s">
        <v>655</v>
      </c>
      <c r="AD48" s="501" t="s">
        <v>651</v>
      </c>
      <c r="AE48" s="502"/>
      <c r="AF48" s="503" t="s">
        <v>652</v>
      </c>
      <c r="AG48" s="504"/>
      <c r="AH48" s="504"/>
      <c r="AI48" s="505"/>
    </row>
    <row r="49" spans="1:12" ht="15" thickTop="1">
      <c r="A49" s="320"/>
      <c r="B49" s="320"/>
      <c r="C49" s="320"/>
      <c r="D49" s="320"/>
      <c r="E49" s="320"/>
      <c r="F49" s="320"/>
      <c r="G49" s="320"/>
      <c r="H49" s="320"/>
      <c r="I49" s="320"/>
      <c r="J49" s="320"/>
      <c r="K49" s="320"/>
      <c r="L49" s="320"/>
    </row>
  </sheetData>
  <mergeCells count="270">
    <mergeCell ref="AC47:AE47"/>
    <mergeCell ref="AF47:AI47"/>
    <mergeCell ref="O48:P48"/>
    <mergeCell ref="R48:S48"/>
    <mergeCell ref="U48:W48"/>
    <mergeCell ref="AA48:AB48"/>
    <mergeCell ref="AD48:AE48"/>
    <mergeCell ref="AF48:AI48"/>
    <mergeCell ref="M47:M48"/>
    <mergeCell ref="N47:P47"/>
    <mergeCell ref="Q47:S47"/>
    <mergeCell ref="T47:W47"/>
    <mergeCell ref="Y47:Y48"/>
    <mergeCell ref="Z47:AB47"/>
    <mergeCell ref="AC45:AI45"/>
    <mergeCell ref="B46:D46"/>
    <mergeCell ref="E46:G46"/>
    <mergeCell ref="H46:K46"/>
    <mergeCell ref="N46:P46"/>
    <mergeCell ref="Q46:W46"/>
    <mergeCell ref="Z46:AB46"/>
    <mergeCell ref="AC46:AI46"/>
    <mergeCell ref="Q44:W44"/>
    <mergeCell ref="Y44:Y46"/>
    <mergeCell ref="Z44:AB44"/>
    <mergeCell ref="AC44:AI44"/>
    <mergeCell ref="B45:D45"/>
    <mergeCell ref="E45:G45"/>
    <mergeCell ref="H45:K45"/>
    <mergeCell ref="N45:P45"/>
    <mergeCell ref="Q45:W45"/>
    <mergeCell ref="Z45:AB45"/>
    <mergeCell ref="A44:A46"/>
    <mergeCell ref="B44:D44"/>
    <mergeCell ref="E44:G44"/>
    <mergeCell ref="H44:K44"/>
    <mergeCell ref="M44:M46"/>
    <mergeCell ref="N44:P44"/>
    <mergeCell ref="AG40:AI40"/>
    <mergeCell ref="A41:A43"/>
    <mergeCell ref="B41:F41"/>
    <mergeCell ref="G41:K41"/>
    <mergeCell ref="N41:W41"/>
    <mergeCell ref="Z41:AI41"/>
    <mergeCell ref="N42:W42"/>
    <mergeCell ref="Z42:AI42"/>
    <mergeCell ref="N43:W43"/>
    <mergeCell ref="Z43:AI43"/>
    <mergeCell ref="AG39:AI39"/>
    <mergeCell ref="B40:C40"/>
    <mergeCell ref="D40:F40"/>
    <mergeCell ref="G40:H40"/>
    <mergeCell ref="I40:K40"/>
    <mergeCell ref="N40:O40"/>
    <mergeCell ref="P40:R40"/>
    <mergeCell ref="S40:T40"/>
    <mergeCell ref="U40:W40"/>
    <mergeCell ref="Z40:AA40"/>
    <mergeCell ref="S39:T39"/>
    <mergeCell ref="U39:W39"/>
    <mergeCell ref="Y39:Y40"/>
    <mergeCell ref="Z39:AA39"/>
    <mergeCell ref="AB39:AD39"/>
    <mergeCell ref="AE39:AF39"/>
    <mergeCell ref="AB40:AD40"/>
    <mergeCell ref="AE40:AF40"/>
    <mergeCell ref="Z38:AB38"/>
    <mergeCell ref="AE38:AG38"/>
    <mergeCell ref="A39:A40"/>
    <mergeCell ref="B39:C39"/>
    <mergeCell ref="D39:F39"/>
    <mergeCell ref="G39:H39"/>
    <mergeCell ref="I39:K39"/>
    <mergeCell ref="M39:M40"/>
    <mergeCell ref="N39:O39"/>
    <mergeCell ref="P39:R39"/>
    <mergeCell ref="N37:P37"/>
    <mergeCell ref="Q37:S37"/>
    <mergeCell ref="T37:W37"/>
    <mergeCell ref="Z37:AB37"/>
    <mergeCell ref="AC37:AI37"/>
    <mergeCell ref="C38:D38"/>
    <mergeCell ref="E38:F38"/>
    <mergeCell ref="H38:J38"/>
    <mergeCell ref="N38:P38"/>
    <mergeCell ref="S38:U38"/>
    <mergeCell ref="T35:W35"/>
    <mergeCell ref="Z35:AB35"/>
    <mergeCell ref="AC35:AI35"/>
    <mergeCell ref="N36:P36"/>
    <mergeCell ref="Q36:S36"/>
    <mergeCell ref="T36:W36"/>
    <mergeCell ref="Z36:AB36"/>
    <mergeCell ref="AC36:AI36"/>
    <mergeCell ref="AC33:AI33"/>
    <mergeCell ref="M34:M37"/>
    <mergeCell ref="N34:P34"/>
    <mergeCell ref="Q34:S34"/>
    <mergeCell ref="T34:W34"/>
    <mergeCell ref="Y34:Y37"/>
    <mergeCell ref="Z34:AB34"/>
    <mergeCell ref="AC34:AI34"/>
    <mergeCell ref="N35:P35"/>
    <mergeCell ref="Q35:S35"/>
    <mergeCell ref="T32:W32"/>
    <mergeCell ref="Z32:AB32"/>
    <mergeCell ref="AC32:AI32"/>
    <mergeCell ref="B33:D33"/>
    <mergeCell ref="E33:G33"/>
    <mergeCell ref="H33:K33"/>
    <mergeCell ref="N33:P33"/>
    <mergeCell ref="Q33:S33"/>
    <mergeCell ref="T33:W33"/>
    <mergeCell ref="Z33:AB33"/>
    <mergeCell ref="Q31:S31"/>
    <mergeCell ref="T31:W31"/>
    <mergeCell ref="Y31:Y33"/>
    <mergeCell ref="Z31:AB31"/>
    <mergeCell ref="AC31:AI31"/>
    <mergeCell ref="B32:D32"/>
    <mergeCell ref="E32:G32"/>
    <mergeCell ref="H32:K32"/>
    <mergeCell ref="N32:P32"/>
    <mergeCell ref="Q32:S32"/>
    <mergeCell ref="A31:A33"/>
    <mergeCell ref="B31:D31"/>
    <mergeCell ref="E31:G31"/>
    <mergeCell ref="H31:K31"/>
    <mergeCell ref="M31:M33"/>
    <mergeCell ref="N31:P31"/>
    <mergeCell ref="Z29:AB30"/>
    <mergeCell ref="AC29:AI29"/>
    <mergeCell ref="E30:G30"/>
    <mergeCell ref="H30:K30"/>
    <mergeCell ref="Q30:S30"/>
    <mergeCell ref="T30:W30"/>
    <mergeCell ref="AC30:AI30"/>
    <mergeCell ref="B29:D30"/>
    <mergeCell ref="E29:G29"/>
    <mergeCell ref="H29:K29"/>
    <mergeCell ref="N29:P30"/>
    <mergeCell ref="Q29:S29"/>
    <mergeCell ref="T29:W29"/>
    <mergeCell ref="Q27:S27"/>
    <mergeCell ref="T27:W27"/>
    <mergeCell ref="Z27:AB28"/>
    <mergeCell ref="AC27:AI27"/>
    <mergeCell ref="E28:G28"/>
    <mergeCell ref="H28:K28"/>
    <mergeCell ref="Q28:S28"/>
    <mergeCell ref="T28:W28"/>
    <mergeCell ref="AC28:AI28"/>
    <mergeCell ref="Q25:S25"/>
    <mergeCell ref="T25:W25"/>
    <mergeCell ref="Y25:Y30"/>
    <mergeCell ref="Z25:AB26"/>
    <mergeCell ref="AC25:AI25"/>
    <mergeCell ref="E26:G26"/>
    <mergeCell ref="H26:K26"/>
    <mergeCell ref="Q26:S26"/>
    <mergeCell ref="T26:W26"/>
    <mergeCell ref="AC26:AI26"/>
    <mergeCell ref="A25:A30"/>
    <mergeCell ref="B25:D26"/>
    <mergeCell ref="E25:G25"/>
    <mergeCell ref="H25:K25"/>
    <mergeCell ref="M25:M30"/>
    <mergeCell ref="N25:P26"/>
    <mergeCell ref="B27:D28"/>
    <mergeCell ref="E27:G27"/>
    <mergeCell ref="H27:K27"/>
    <mergeCell ref="N27:P28"/>
    <mergeCell ref="Y23:Y24"/>
    <mergeCell ref="Z23:AI23"/>
    <mergeCell ref="B24:K24"/>
    <mergeCell ref="N24:R24"/>
    <mergeCell ref="S24:W24"/>
    <mergeCell ref="Z24:AI24"/>
    <mergeCell ref="Z21:AI21"/>
    <mergeCell ref="N22:P22"/>
    <mergeCell ref="Q22:W22"/>
    <mergeCell ref="Z22:AI22"/>
    <mergeCell ref="A23:A24"/>
    <mergeCell ref="B23:F23"/>
    <mergeCell ref="G23:K23"/>
    <mergeCell ref="M23:M24"/>
    <mergeCell ref="N23:R23"/>
    <mergeCell ref="S23:W23"/>
    <mergeCell ref="B21:K21"/>
    <mergeCell ref="M21:M22"/>
    <mergeCell ref="N21:P21"/>
    <mergeCell ref="Q21:S21"/>
    <mergeCell ref="T21:W21"/>
    <mergeCell ref="Y21:Y22"/>
    <mergeCell ref="Z19:AB19"/>
    <mergeCell ref="AC19:AE19"/>
    <mergeCell ref="AF19:AI19"/>
    <mergeCell ref="N20:P20"/>
    <mergeCell ref="Q20:S20"/>
    <mergeCell ref="T20:W20"/>
    <mergeCell ref="Z20:AB20"/>
    <mergeCell ref="AC20:AE20"/>
    <mergeCell ref="AF20:AI20"/>
    <mergeCell ref="Z17:AB17"/>
    <mergeCell ref="AC17:AE17"/>
    <mergeCell ref="AF17:AI17"/>
    <mergeCell ref="N18:P18"/>
    <mergeCell ref="Q18:S18"/>
    <mergeCell ref="T18:W18"/>
    <mergeCell ref="Z18:AB18"/>
    <mergeCell ref="AC18:AE18"/>
    <mergeCell ref="AF18:AI18"/>
    <mergeCell ref="B17:K17"/>
    <mergeCell ref="M17:M20"/>
    <mergeCell ref="N17:P17"/>
    <mergeCell ref="Q17:S17"/>
    <mergeCell ref="T17:W17"/>
    <mergeCell ref="Y17:Y20"/>
    <mergeCell ref="N19:P19"/>
    <mergeCell ref="Q19:S19"/>
    <mergeCell ref="T19:W19"/>
    <mergeCell ref="N16:P16"/>
    <mergeCell ref="Q16:S16"/>
    <mergeCell ref="T16:W16"/>
    <mergeCell ref="Z16:AB16"/>
    <mergeCell ref="AC16:AE16"/>
    <mergeCell ref="AF16:AI16"/>
    <mergeCell ref="Z14:AB14"/>
    <mergeCell ref="AC14:AE14"/>
    <mergeCell ref="AF14:AI14"/>
    <mergeCell ref="N15:P15"/>
    <mergeCell ref="Q15:S15"/>
    <mergeCell ref="T15:W15"/>
    <mergeCell ref="Z15:AB15"/>
    <mergeCell ref="AC15:AE15"/>
    <mergeCell ref="AF15:AI15"/>
    <mergeCell ref="B13:K13"/>
    <mergeCell ref="O13:W13"/>
    <mergeCell ref="AA13:AI13"/>
    <mergeCell ref="A14:A16"/>
    <mergeCell ref="B14:K14"/>
    <mergeCell ref="M14:M16"/>
    <mergeCell ref="N14:P14"/>
    <mergeCell ref="Q14:S14"/>
    <mergeCell ref="T14:W14"/>
    <mergeCell ref="Y14:Y16"/>
    <mergeCell ref="B11:K11"/>
    <mergeCell ref="O11:W11"/>
    <mergeCell ref="AA11:AI11"/>
    <mergeCell ref="B12:K12"/>
    <mergeCell ref="O12:W12"/>
    <mergeCell ref="AA12:AI12"/>
    <mergeCell ref="B10:D10"/>
    <mergeCell ref="E10:G10"/>
    <mergeCell ref="H10:K10"/>
    <mergeCell ref="N10:R10"/>
    <mergeCell ref="S10:U10"/>
    <mergeCell ref="Z10:AI10"/>
    <mergeCell ref="B8:K8"/>
    <mergeCell ref="N8:W8"/>
    <mergeCell ref="Z8:AI8"/>
    <mergeCell ref="B9:K9"/>
    <mergeCell ref="N9:W9"/>
    <mergeCell ref="Z9:AI9"/>
    <mergeCell ref="A6:K6"/>
    <mergeCell ref="M6:W6"/>
    <mergeCell ref="Y6:AI6"/>
    <mergeCell ref="A7:K7"/>
    <mergeCell ref="M7:W7"/>
    <mergeCell ref="Y7:AI7"/>
  </mergeCells>
  <printOptions horizontalCentered="1" verticalCentered="1"/>
  <pageMargins left="0.31496062992125984" right="0.11811023622047245" top="0.19685039370078741" bottom="0.19685039370078741" header="0.11811023622047245" footer="0.11811023622047245"/>
  <pageSetup paperSize="9" scale="4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B8FD9-E144-4E31-95FB-29C103AD6C0A}">
  <sheetPr>
    <pageSetUpPr fitToPage="1"/>
  </sheetPr>
  <dimension ref="A3:AJ49"/>
  <sheetViews>
    <sheetView tabSelected="1" topLeftCell="L1" zoomScale="55" zoomScaleNormal="55" workbookViewId="0">
      <selection activeCell="AS21" sqref="AS21"/>
    </sheetView>
  </sheetViews>
  <sheetFormatPr defaultColWidth="11.5703125" defaultRowHeight="14.25" outlineLevelCol="1"/>
  <cols>
    <col min="1" max="1" width="19.7109375" style="301" hidden="1" customWidth="1" outlineLevel="1"/>
    <col min="2" max="6" width="11.5703125" style="301" hidden="1" customWidth="1" outlineLevel="1"/>
    <col min="7" max="7" width="14" style="301" hidden="1" customWidth="1" outlineLevel="1"/>
    <col min="8" max="11" width="11.5703125" style="301" hidden="1" customWidth="1" outlineLevel="1"/>
    <col min="12" max="12" width="11.5703125" style="301" customWidth="1" collapsed="1"/>
    <col min="13" max="13" width="46.85546875" style="301" customWidth="1"/>
    <col min="14" max="14" width="25.140625" style="301" customWidth="1"/>
    <col min="15" max="15" width="17" style="301" customWidth="1"/>
    <col min="16" max="16" width="11.5703125" style="301"/>
    <col min="17" max="17" width="20.5703125" style="301" customWidth="1"/>
    <col min="18" max="18" width="12.28515625" style="301" customWidth="1"/>
    <col min="19" max="19" width="20.42578125" style="301" customWidth="1"/>
    <col min="20" max="20" width="18.42578125" style="301" customWidth="1"/>
    <col min="21" max="21" width="23.85546875" style="301" customWidth="1"/>
    <col min="22" max="22" width="19.140625" style="301" customWidth="1"/>
    <col min="23" max="23" width="11.140625" style="301" customWidth="1"/>
    <col min="24" max="24" width="11.5703125" style="301"/>
    <col min="25" max="25" width="30.85546875" style="301" hidden="1" customWidth="1" outlineLevel="1"/>
    <col min="26" max="26" width="14.7109375" style="301" hidden="1" customWidth="1" outlineLevel="1"/>
    <col min="27" max="28" width="0" style="301" hidden="1" customWidth="1" outlineLevel="1"/>
    <col min="29" max="29" width="15.7109375" style="301" hidden="1" customWidth="1" outlineLevel="1"/>
    <col min="30" max="30" width="13.28515625" style="301" hidden="1" customWidth="1" outlineLevel="1"/>
    <col min="31" max="31" width="17" style="301" hidden="1" customWidth="1" outlineLevel="1"/>
    <col min="32" max="32" width="14.5703125" style="301" hidden="1" customWidth="1" outlineLevel="1"/>
    <col min="33" max="33" width="13.5703125" style="301" hidden="1" customWidth="1" outlineLevel="1"/>
    <col min="34" max="34" width="11.28515625" style="301" hidden="1" customWidth="1" outlineLevel="1"/>
    <col min="35" max="35" width="11.140625" style="301" hidden="1" customWidth="1" outlineLevel="1"/>
    <col min="36" max="36" width="11.5703125" style="301" collapsed="1"/>
    <col min="37" max="16384" width="11.5703125" style="301"/>
  </cols>
  <sheetData>
    <row r="3" spans="1:35">
      <c r="J3" s="301" t="s">
        <v>495</v>
      </c>
      <c r="K3" s="301" t="s">
        <v>496</v>
      </c>
      <c r="V3" s="302" t="s">
        <v>497</v>
      </c>
      <c r="W3" s="302" t="s">
        <v>498</v>
      </c>
      <c r="AH3" s="506" t="s">
        <v>499</v>
      </c>
      <c r="AI3" s="506" t="s">
        <v>500</v>
      </c>
    </row>
    <row r="4" spans="1:35" ht="18">
      <c r="E4" s="305" t="s">
        <v>501</v>
      </c>
      <c r="F4" s="306"/>
      <c r="G4" s="306"/>
      <c r="J4" s="301" t="s">
        <v>502</v>
      </c>
      <c r="K4" s="307">
        <v>44053</v>
      </c>
      <c r="L4" s="307"/>
      <c r="P4" s="305"/>
      <c r="Q4" s="306"/>
      <c r="R4" s="306"/>
      <c r="V4" s="507" t="s">
        <v>502</v>
      </c>
      <c r="W4" s="508">
        <f>ПаспортРУС!AI4</f>
        <v>43992</v>
      </c>
      <c r="AB4" s="305"/>
      <c r="AC4" s="306"/>
      <c r="AD4" s="306"/>
      <c r="AH4" s="301" t="s">
        <v>503</v>
      </c>
      <c r="AI4" s="307">
        <v>44053</v>
      </c>
    </row>
    <row r="5" spans="1:35" ht="18">
      <c r="E5" s="305"/>
      <c r="F5" s="306"/>
      <c r="G5" s="306"/>
      <c r="P5" s="305"/>
      <c r="Q5" s="306"/>
      <c r="R5" s="306"/>
      <c r="AB5" s="305"/>
      <c r="AC5" s="306"/>
      <c r="AD5" s="306"/>
    </row>
    <row r="6" spans="1:35" ht="30">
      <c r="A6" s="311" t="s">
        <v>504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312"/>
      <c r="M6" s="509" t="s">
        <v>504</v>
      </c>
      <c r="N6" s="509"/>
      <c r="O6" s="509"/>
      <c r="P6" s="509"/>
      <c r="Q6" s="509"/>
      <c r="R6" s="509"/>
      <c r="S6" s="509"/>
      <c r="T6" s="509"/>
      <c r="U6" s="509"/>
      <c r="V6" s="509"/>
      <c r="W6" s="509"/>
      <c r="Y6" s="510" t="s">
        <v>505</v>
      </c>
      <c r="Z6" s="510"/>
      <c r="AA6" s="510"/>
      <c r="AB6" s="510"/>
      <c r="AC6" s="510"/>
      <c r="AD6" s="510"/>
      <c r="AE6" s="510"/>
      <c r="AF6" s="510"/>
      <c r="AG6" s="510"/>
      <c r="AH6" s="510"/>
      <c r="AI6" s="510"/>
    </row>
    <row r="7" spans="1:35" ht="30.75" thickBot="1">
      <c r="A7" s="311" t="e">
        <f>#REF!</f>
        <v>#REF!</v>
      </c>
      <c r="B7" s="311"/>
      <c r="C7" s="311"/>
      <c r="D7" s="311"/>
      <c r="E7" s="311"/>
      <c r="F7" s="311"/>
      <c r="G7" s="311"/>
      <c r="H7" s="311"/>
      <c r="I7" s="311"/>
      <c r="J7" s="311"/>
      <c r="K7" s="311"/>
      <c r="L7" s="312"/>
      <c r="M7" s="511" t="str">
        <f>'БП-Анг'!D3</f>
        <v>Creating a greenhouse farm</v>
      </c>
      <c r="N7" s="511"/>
      <c r="O7" s="511"/>
      <c r="P7" s="511"/>
      <c r="Q7" s="511"/>
      <c r="R7" s="511"/>
      <c r="S7" s="511"/>
      <c r="T7" s="511"/>
      <c r="U7" s="511"/>
      <c r="V7" s="511"/>
      <c r="W7" s="511"/>
      <c r="Y7" s="311" t="str">
        <f>'Форма-отчета 16'!D3</f>
        <v>Создание тепличного хозяйства</v>
      </c>
      <c r="Z7" s="311"/>
      <c r="AA7" s="311"/>
      <c r="AB7" s="311"/>
      <c r="AC7" s="311"/>
      <c r="AD7" s="311"/>
      <c r="AE7" s="311"/>
      <c r="AF7" s="311"/>
      <c r="AG7" s="311"/>
      <c r="AH7" s="311"/>
      <c r="AI7" s="311"/>
    </row>
    <row r="8" spans="1:35" ht="30.75" customHeight="1" thickTop="1" thickBot="1">
      <c r="A8" s="316" t="s">
        <v>506</v>
      </c>
      <c r="B8" s="317" t="s">
        <v>507</v>
      </c>
      <c r="C8" s="318"/>
      <c r="D8" s="318"/>
      <c r="E8" s="318"/>
      <c r="F8" s="318"/>
      <c r="G8" s="318"/>
      <c r="H8" s="318"/>
      <c r="I8" s="318"/>
      <c r="J8" s="318"/>
      <c r="K8" s="319"/>
      <c r="L8" s="320"/>
      <c r="M8" s="512" t="s">
        <v>506</v>
      </c>
      <c r="N8" s="513" t="str">
        <f>'БП-Анг'!E5</f>
        <v>Creation of a greenhouse on 15 Hectares for growing vegetables all year round</v>
      </c>
      <c r="O8" s="513"/>
      <c r="P8" s="513"/>
      <c r="Q8" s="513"/>
      <c r="R8" s="513"/>
      <c r="S8" s="513"/>
      <c r="T8" s="513"/>
      <c r="U8" s="513"/>
      <c r="V8" s="513"/>
      <c r="W8" s="513"/>
      <c r="Y8" s="321" t="s">
        <v>3</v>
      </c>
      <c r="Z8" s="514" t="str">
        <f>'Форма-отчета 16'!E5</f>
        <v xml:space="preserve">Создание тепличного хозяйства на 15 Га для выращивания овощей круглый год </v>
      </c>
      <c r="AA8" s="514"/>
      <c r="AB8" s="514"/>
      <c r="AC8" s="514"/>
      <c r="AD8" s="514"/>
      <c r="AE8" s="514"/>
      <c r="AF8" s="514"/>
      <c r="AG8" s="514"/>
      <c r="AH8" s="514"/>
      <c r="AI8" s="514"/>
    </row>
    <row r="9" spans="1:35" ht="32.25" customHeight="1" thickTop="1" thickBot="1">
      <c r="A9" s="327" t="s">
        <v>264</v>
      </c>
      <c r="B9" s="328" t="s">
        <v>508</v>
      </c>
      <c r="C9" s="329"/>
      <c r="D9" s="329"/>
      <c r="E9" s="329"/>
      <c r="F9" s="329"/>
      <c r="G9" s="329"/>
      <c r="H9" s="329"/>
      <c r="I9" s="329"/>
      <c r="J9" s="329"/>
      <c r="K9" s="330"/>
      <c r="L9" s="320"/>
      <c r="M9" s="512" t="s">
        <v>264</v>
      </c>
      <c r="N9" s="513" t="s">
        <v>265</v>
      </c>
      <c r="O9" s="513"/>
      <c r="P9" s="513"/>
      <c r="Q9" s="513"/>
      <c r="R9" s="513"/>
      <c r="S9" s="513"/>
      <c r="T9" s="513"/>
      <c r="U9" s="513"/>
      <c r="V9" s="513"/>
      <c r="W9" s="513"/>
      <c r="Y9" s="321" t="s">
        <v>5</v>
      </c>
      <c r="Z9" s="514" t="str">
        <f>'Форма-отчета 16'!E6</f>
        <v>Сельское хозяйство</v>
      </c>
      <c r="AA9" s="514"/>
      <c r="AB9" s="514"/>
      <c r="AC9" s="514"/>
      <c r="AD9" s="514"/>
      <c r="AE9" s="514"/>
      <c r="AF9" s="514"/>
      <c r="AG9" s="514"/>
      <c r="AH9" s="514"/>
      <c r="AI9" s="514"/>
    </row>
    <row r="10" spans="1:35" ht="34.5" customHeight="1" thickTop="1" thickBot="1">
      <c r="A10" s="327" t="s">
        <v>509</v>
      </c>
      <c r="B10" s="328" t="s">
        <v>510</v>
      </c>
      <c r="C10" s="329"/>
      <c r="D10" s="329"/>
      <c r="E10" s="329" t="s">
        <v>511</v>
      </c>
      <c r="F10" s="329"/>
      <c r="G10" s="329"/>
      <c r="H10" s="329" t="s">
        <v>512</v>
      </c>
      <c r="I10" s="329"/>
      <c r="J10" s="329"/>
      <c r="K10" s="330"/>
      <c r="L10" s="320"/>
      <c r="M10" s="512" t="s">
        <v>509</v>
      </c>
      <c r="N10" s="513" t="str">
        <f>'БП-Анг'!E10</f>
        <v>Surkhandarya region, Termez district</v>
      </c>
      <c r="O10" s="513"/>
      <c r="P10" s="513"/>
      <c r="Q10" s="513"/>
      <c r="R10" s="513"/>
      <c r="S10" s="515" t="s">
        <v>513</v>
      </c>
      <c r="T10" s="515"/>
      <c r="U10" s="515"/>
      <c r="V10" s="516"/>
      <c r="W10" s="516" t="s">
        <v>515</v>
      </c>
      <c r="Y10" s="321" t="s">
        <v>516</v>
      </c>
      <c r="Z10" s="514" t="str">
        <f>'Форма-отчета 16'!E10</f>
        <v xml:space="preserve">Сурхандарьинская область, Термезский район	</v>
      </c>
      <c r="AA10" s="514"/>
      <c r="AB10" s="514"/>
      <c r="AC10" s="514"/>
      <c r="AD10" s="514"/>
      <c r="AE10" s="514" t="s">
        <v>656</v>
      </c>
      <c r="AF10" s="514"/>
      <c r="AG10" s="514"/>
      <c r="AH10" s="331" t="s">
        <v>535</v>
      </c>
      <c r="AI10" s="331" t="s">
        <v>547</v>
      </c>
    </row>
    <row r="11" spans="1:35" ht="36" customHeight="1" thickTop="1" thickBot="1">
      <c r="A11" s="327" t="s">
        <v>517</v>
      </c>
      <c r="B11" s="328"/>
      <c r="C11" s="329"/>
      <c r="D11" s="329"/>
      <c r="E11" s="329"/>
      <c r="F11" s="329"/>
      <c r="G11" s="329"/>
      <c r="H11" s="329"/>
      <c r="I11" s="329"/>
      <c r="J11" s="329"/>
      <c r="K11" s="330"/>
      <c r="L11" s="320"/>
      <c r="M11" s="512" t="s">
        <v>517</v>
      </c>
      <c r="N11" s="517" t="s">
        <v>657</v>
      </c>
      <c r="O11" s="518">
        <f>'Форма-отчета 16'!E54+'Форма-отчета 16'!I54+'Форма-отчета 16'!L54</f>
        <v>8750</v>
      </c>
      <c r="P11" s="519"/>
      <c r="Q11" s="519"/>
      <c r="R11" s="519"/>
      <c r="S11" s="519"/>
      <c r="T11" s="519"/>
      <c r="U11" s="519"/>
      <c r="V11" s="519"/>
      <c r="W11" s="520"/>
      <c r="Y11" s="321" t="s">
        <v>519</v>
      </c>
      <c r="Z11" s="335" t="s">
        <v>658</v>
      </c>
      <c r="AA11" s="336">
        <f>'Форма-отчета 16'!E54+'Форма-отчета 16'!I54+'Форма-отчета 16'!L54</f>
        <v>8750</v>
      </c>
      <c r="AB11" s="337"/>
      <c r="AC11" s="337"/>
      <c r="AD11" s="337"/>
      <c r="AE11" s="337"/>
      <c r="AF11" s="337"/>
      <c r="AG11" s="337"/>
      <c r="AH11" s="337"/>
      <c r="AI11" s="338"/>
    </row>
    <row r="12" spans="1:35" ht="28.5" customHeight="1" thickTop="1" thickBot="1">
      <c r="A12" s="327" t="s">
        <v>521</v>
      </c>
      <c r="B12" s="328" t="s">
        <v>522</v>
      </c>
      <c r="C12" s="329"/>
      <c r="D12" s="329"/>
      <c r="E12" s="329"/>
      <c r="F12" s="329"/>
      <c r="G12" s="329"/>
      <c r="H12" s="329"/>
      <c r="I12" s="329"/>
      <c r="J12" s="329"/>
      <c r="K12" s="330"/>
      <c r="L12" s="320"/>
      <c r="M12" s="512" t="s">
        <v>521</v>
      </c>
      <c r="N12" s="517" t="s">
        <v>523</v>
      </c>
      <c r="O12" s="518">
        <f>'Форма-отчета 16'!E238</f>
        <v>2527176.8323766347</v>
      </c>
      <c r="P12" s="519"/>
      <c r="Q12" s="519"/>
      <c r="R12" s="519"/>
      <c r="S12" s="519"/>
      <c r="T12" s="519"/>
      <c r="U12" s="519"/>
      <c r="V12" s="519"/>
      <c r="W12" s="520"/>
      <c r="Y12" s="321" t="s">
        <v>524</v>
      </c>
      <c r="Z12" s="335" t="s">
        <v>523</v>
      </c>
      <c r="AA12" s="336">
        <f>'Форма-отчета 16'!E238</f>
        <v>2527176.8323766347</v>
      </c>
      <c r="AB12" s="337"/>
      <c r="AC12" s="337"/>
      <c r="AD12" s="337"/>
      <c r="AE12" s="337"/>
      <c r="AF12" s="337"/>
      <c r="AG12" s="337"/>
      <c r="AH12" s="337"/>
      <c r="AI12" s="338"/>
    </row>
    <row r="13" spans="1:35" ht="36" customHeight="1" thickTop="1" thickBot="1">
      <c r="A13" s="327" t="s">
        <v>525</v>
      </c>
      <c r="B13" s="328" t="s">
        <v>526</v>
      </c>
      <c r="C13" s="329"/>
      <c r="D13" s="329"/>
      <c r="E13" s="329"/>
      <c r="F13" s="329"/>
      <c r="G13" s="329"/>
      <c r="H13" s="329"/>
      <c r="I13" s="329"/>
      <c r="J13" s="329"/>
      <c r="K13" s="330"/>
      <c r="L13" s="320"/>
      <c r="M13" s="512" t="s">
        <v>525</v>
      </c>
      <c r="N13" s="517" t="s">
        <v>527</v>
      </c>
      <c r="O13" s="518">
        <f>'Форма-отчета 16'!E247</f>
        <v>52.633162820767268</v>
      </c>
      <c r="P13" s="519"/>
      <c r="Q13" s="519"/>
      <c r="R13" s="519"/>
      <c r="S13" s="519"/>
      <c r="T13" s="519"/>
      <c r="U13" s="519"/>
      <c r="V13" s="519"/>
      <c r="W13" s="520"/>
      <c r="Y13" s="321" t="s">
        <v>528</v>
      </c>
      <c r="Z13" s="335" t="s">
        <v>529</v>
      </c>
      <c r="AA13" s="336">
        <f>'Форма-отчета 16'!E247</f>
        <v>52.633162820767268</v>
      </c>
      <c r="AB13" s="337"/>
      <c r="AC13" s="337"/>
      <c r="AD13" s="337"/>
      <c r="AE13" s="337"/>
      <c r="AF13" s="337"/>
      <c r="AG13" s="337"/>
      <c r="AH13" s="337"/>
      <c r="AI13" s="338"/>
    </row>
    <row r="14" spans="1:35" ht="26.25" customHeight="1" thickTop="1" thickBot="1">
      <c r="A14" s="343" t="s">
        <v>530</v>
      </c>
      <c r="B14" s="328" t="s">
        <v>531</v>
      </c>
      <c r="C14" s="329"/>
      <c r="D14" s="329"/>
      <c r="E14" s="329"/>
      <c r="F14" s="329"/>
      <c r="G14" s="329"/>
      <c r="H14" s="329"/>
      <c r="I14" s="329"/>
      <c r="J14" s="329"/>
      <c r="K14" s="330"/>
      <c r="L14" s="320"/>
      <c r="M14" s="521" t="s">
        <v>530</v>
      </c>
      <c r="N14" s="522" t="s">
        <v>532</v>
      </c>
      <c r="O14" s="523"/>
      <c r="P14" s="523"/>
      <c r="Q14" s="524" t="s">
        <v>514</v>
      </c>
      <c r="R14" s="524"/>
      <c r="S14" s="524"/>
      <c r="T14" s="524"/>
      <c r="U14" s="524"/>
      <c r="V14" s="524"/>
      <c r="W14" s="525"/>
      <c r="Y14" s="526" t="s">
        <v>533</v>
      </c>
      <c r="Z14" s="527" t="s">
        <v>534</v>
      </c>
      <c r="AA14" s="528"/>
      <c r="AB14" s="528"/>
      <c r="AC14" s="529" t="s">
        <v>535</v>
      </c>
      <c r="AD14" s="529"/>
      <c r="AE14" s="529"/>
      <c r="AF14" s="529" t="s">
        <v>547</v>
      </c>
      <c r="AG14" s="529"/>
      <c r="AH14" s="529"/>
      <c r="AI14" s="530"/>
    </row>
    <row r="15" spans="1:35" ht="24.75" customHeight="1" thickTop="1" thickBot="1">
      <c r="A15" s="357"/>
      <c r="B15" s="358"/>
      <c r="C15" s="359"/>
      <c r="D15" s="359"/>
      <c r="E15" s="359"/>
      <c r="F15" s="359"/>
      <c r="G15" s="359"/>
      <c r="H15" s="359"/>
      <c r="I15" s="359"/>
      <c r="J15" s="359"/>
      <c r="K15" s="360"/>
      <c r="L15" s="320"/>
      <c r="M15" s="521"/>
      <c r="N15" s="531" t="s">
        <v>536</v>
      </c>
      <c r="O15" s="532"/>
      <c r="P15" s="532"/>
      <c r="Q15" s="533" t="s">
        <v>514</v>
      </c>
      <c r="R15" s="533"/>
      <c r="S15" s="533"/>
      <c r="T15" s="533"/>
      <c r="U15" s="533"/>
      <c r="V15" s="533"/>
      <c r="W15" s="534"/>
      <c r="Y15" s="526"/>
      <c r="Z15" s="535" t="s">
        <v>537</v>
      </c>
      <c r="AA15" s="329"/>
      <c r="AB15" s="329"/>
      <c r="AC15" s="536" t="s">
        <v>535</v>
      </c>
      <c r="AD15" s="536"/>
      <c r="AE15" s="536"/>
      <c r="AF15" s="536" t="s">
        <v>547</v>
      </c>
      <c r="AG15" s="536"/>
      <c r="AH15" s="536"/>
      <c r="AI15" s="537"/>
    </row>
    <row r="16" spans="1:35" ht="26.25" customHeight="1" thickTop="1" thickBot="1">
      <c r="A16" s="372"/>
      <c r="B16" s="358"/>
      <c r="C16" s="359"/>
      <c r="D16" s="359"/>
      <c r="E16" s="359"/>
      <c r="F16" s="359"/>
      <c r="G16" s="359"/>
      <c r="H16" s="359"/>
      <c r="I16" s="359"/>
      <c r="J16" s="359"/>
      <c r="K16" s="360"/>
      <c r="L16" s="320"/>
      <c r="M16" s="521"/>
      <c r="N16" s="538" t="s">
        <v>538</v>
      </c>
      <c r="O16" s="539"/>
      <c r="P16" s="539"/>
      <c r="Q16" s="540"/>
      <c r="R16" s="540"/>
      <c r="S16" s="540"/>
      <c r="T16" s="540" t="s">
        <v>515</v>
      </c>
      <c r="U16" s="540"/>
      <c r="V16" s="540"/>
      <c r="W16" s="541"/>
      <c r="Y16" s="526"/>
      <c r="Z16" s="542" t="s">
        <v>659</v>
      </c>
      <c r="AA16" s="543"/>
      <c r="AB16" s="543"/>
      <c r="AC16" s="544" t="s">
        <v>535</v>
      </c>
      <c r="AD16" s="544"/>
      <c r="AE16" s="544"/>
      <c r="AF16" s="544" t="s">
        <v>547</v>
      </c>
      <c r="AG16" s="544"/>
      <c r="AH16" s="544"/>
      <c r="AI16" s="545"/>
    </row>
    <row r="17" spans="1:35" ht="39.75" customHeight="1" thickTop="1" thickBot="1">
      <c r="A17" s="327" t="s">
        <v>539</v>
      </c>
      <c r="B17" s="328" t="s">
        <v>540</v>
      </c>
      <c r="C17" s="329"/>
      <c r="D17" s="329"/>
      <c r="E17" s="329"/>
      <c r="F17" s="329"/>
      <c r="G17" s="329"/>
      <c r="H17" s="329"/>
      <c r="I17" s="329"/>
      <c r="J17" s="329"/>
      <c r="K17" s="330"/>
      <c r="L17" s="320"/>
      <c r="M17" s="521" t="s">
        <v>541</v>
      </c>
      <c r="N17" s="522" t="s">
        <v>542</v>
      </c>
      <c r="O17" s="523"/>
      <c r="P17" s="523"/>
      <c r="Q17" s="524" t="s">
        <v>514</v>
      </c>
      <c r="R17" s="524"/>
      <c r="S17" s="524"/>
      <c r="T17" s="524" t="s">
        <v>515</v>
      </c>
      <c r="U17" s="524"/>
      <c r="V17" s="524"/>
      <c r="W17" s="525"/>
      <c r="Y17" s="526" t="s">
        <v>543</v>
      </c>
      <c r="Z17" s="527" t="s">
        <v>544</v>
      </c>
      <c r="AA17" s="528"/>
      <c r="AB17" s="528"/>
      <c r="AC17" s="529" t="s">
        <v>535</v>
      </c>
      <c r="AD17" s="529"/>
      <c r="AE17" s="529"/>
      <c r="AF17" s="529"/>
      <c r="AG17" s="529"/>
      <c r="AH17" s="529"/>
      <c r="AI17" s="530"/>
    </row>
    <row r="18" spans="1:35" ht="27" customHeight="1" thickTop="1" thickBot="1">
      <c r="A18" s="327"/>
      <c r="B18" s="358"/>
      <c r="C18" s="359"/>
      <c r="D18" s="359"/>
      <c r="E18" s="359"/>
      <c r="F18" s="359"/>
      <c r="G18" s="359"/>
      <c r="H18" s="359"/>
      <c r="I18" s="359"/>
      <c r="J18" s="359"/>
      <c r="K18" s="360"/>
      <c r="L18" s="320"/>
      <c r="M18" s="521"/>
      <c r="N18" s="531" t="s">
        <v>545</v>
      </c>
      <c r="O18" s="532"/>
      <c r="P18" s="532"/>
      <c r="Q18" s="533"/>
      <c r="R18" s="533"/>
      <c r="S18" s="533"/>
      <c r="T18" s="533" t="s">
        <v>515</v>
      </c>
      <c r="U18" s="533"/>
      <c r="V18" s="533"/>
      <c r="W18" s="534"/>
      <c r="Y18" s="526"/>
      <c r="Z18" s="535" t="s">
        <v>546</v>
      </c>
      <c r="AA18" s="329"/>
      <c r="AB18" s="329"/>
      <c r="AC18" s="536"/>
      <c r="AD18" s="536"/>
      <c r="AE18" s="536"/>
      <c r="AF18" s="536" t="s">
        <v>547</v>
      </c>
      <c r="AG18" s="536"/>
      <c r="AH18" s="536"/>
      <c r="AI18" s="537"/>
    </row>
    <row r="19" spans="1:35" ht="21.75" customHeight="1" thickTop="1" thickBot="1">
      <c r="A19" s="327"/>
      <c r="B19" s="358"/>
      <c r="C19" s="359"/>
      <c r="D19" s="359"/>
      <c r="E19" s="359"/>
      <c r="F19" s="359"/>
      <c r="G19" s="359"/>
      <c r="H19" s="359"/>
      <c r="I19" s="359"/>
      <c r="J19" s="359"/>
      <c r="K19" s="360"/>
      <c r="L19" s="320"/>
      <c r="M19" s="521"/>
      <c r="N19" s="531" t="s">
        <v>548</v>
      </c>
      <c r="O19" s="532"/>
      <c r="P19" s="532"/>
      <c r="Q19" s="533"/>
      <c r="R19" s="533"/>
      <c r="S19" s="533"/>
      <c r="T19" s="533" t="s">
        <v>515</v>
      </c>
      <c r="U19" s="533"/>
      <c r="V19" s="533"/>
      <c r="W19" s="534"/>
      <c r="Y19" s="526"/>
      <c r="Z19" s="535" t="s">
        <v>549</v>
      </c>
      <c r="AA19" s="329"/>
      <c r="AB19" s="329"/>
      <c r="AC19" s="536"/>
      <c r="AD19" s="536"/>
      <c r="AE19" s="536"/>
      <c r="AF19" s="536" t="s">
        <v>547</v>
      </c>
      <c r="AG19" s="536"/>
      <c r="AH19" s="536"/>
      <c r="AI19" s="537"/>
    </row>
    <row r="20" spans="1:35" ht="30" customHeight="1" thickTop="1" thickBot="1">
      <c r="A20" s="327"/>
      <c r="B20" s="358"/>
      <c r="C20" s="359"/>
      <c r="D20" s="359"/>
      <c r="E20" s="359"/>
      <c r="F20" s="359"/>
      <c r="G20" s="359"/>
      <c r="H20" s="359"/>
      <c r="I20" s="359"/>
      <c r="J20" s="359"/>
      <c r="K20" s="360"/>
      <c r="L20" s="320"/>
      <c r="M20" s="521"/>
      <c r="N20" s="538" t="s">
        <v>550</v>
      </c>
      <c r="O20" s="539"/>
      <c r="P20" s="539"/>
      <c r="Q20" s="540"/>
      <c r="R20" s="540"/>
      <c r="S20" s="540"/>
      <c r="T20" s="540" t="s">
        <v>515</v>
      </c>
      <c r="U20" s="540"/>
      <c r="V20" s="540"/>
      <c r="W20" s="541"/>
      <c r="Y20" s="526"/>
      <c r="Z20" s="542" t="s">
        <v>551</v>
      </c>
      <c r="AA20" s="543"/>
      <c r="AB20" s="543"/>
      <c r="AC20" s="544"/>
      <c r="AD20" s="544"/>
      <c r="AE20" s="544"/>
      <c r="AF20" s="544" t="s">
        <v>547</v>
      </c>
      <c r="AG20" s="544"/>
      <c r="AH20" s="544"/>
      <c r="AI20" s="545"/>
    </row>
    <row r="21" spans="1:35" ht="30" customHeight="1" thickTop="1" thickBot="1">
      <c r="A21" s="327" t="s">
        <v>552</v>
      </c>
      <c r="B21" s="328" t="s">
        <v>553</v>
      </c>
      <c r="C21" s="329"/>
      <c r="D21" s="329"/>
      <c r="E21" s="329"/>
      <c r="F21" s="329"/>
      <c r="G21" s="329"/>
      <c r="H21" s="329"/>
      <c r="I21" s="329"/>
      <c r="J21" s="329"/>
      <c r="K21" s="330"/>
      <c r="L21" s="320"/>
      <c r="M21" s="521" t="s">
        <v>554</v>
      </c>
      <c r="N21" s="546" t="s">
        <v>555</v>
      </c>
      <c r="O21" s="547"/>
      <c r="P21" s="548"/>
      <c r="Q21" s="524" t="s">
        <v>514</v>
      </c>
      <c r="R21" s="524"/>
      <c r="S21" s="524"/>
      <c r="T21" s="524" t="s">
        <v>515</v>
      </c>
      <c r="U21" s="524"/>
      <c r="V21" s="524"/>
      <c r="W21" s="525"/>
      <c r="Y21" s="526" t="s">
        <v>556</v>
      </c>
      <c r="Z21" s="527" t="s">
        <v>660</v>
      </c>
      <c r="AA21" s="528"/>
      <c r="AB21" s="528"/>
      <c r="AC21" s="529" t="s">
        <v>535</v>
      </c>
      <c r="AD21" s="529"/>
      <c r="AE21" s="529"/>
      <c r="AF21" s="529" t="s">
        <v>547</v>
      </c>
      <c r="AG21" s="529"/>
      <c r="AH21" s="529"/>
      <c r="AI21" s="530"/>
    </row>
    <row r="22" spans="1:35" ht="29.25" customHeight="1" thickTop="1" thickBot="1">
      <c r="A22" s="327"/>
      <c r="B22" s="358"/>
      <c r="C22" s="359"/>
      <c r="D22" s="359"/>
      <c r="E22" s="359"/>
      <c r="F22" s="359"/>
      <c r="G22" s="359"/>
      <c r="H22" s="359"/>
      <c r="I22" s="359"/>
      <c r="J22" s="359"/>
      <c r="K22" s="360"/>
      <c r="L22" s="320"/>
      <c r="M22" s="521"/>
      <c r="N22" s="549" t="s">
        <v>557</v>
      </c>
      <c r="O22" s="550"/>
      <c r="P22" s="551"/>
      <c r="Q22" s="552" t="s">
        <v>558</v>
      </c>
      <c r="R22" s="552"/>
      <c r="S22" s="552"/>
      <c r="T22" s="552"/>
      <c r="U22" s="552"/>
      <c r="V22" s="552"/>
      <c r="W22" s="553"/>
      <c r="Y22" s="526"/>
      <c r="Z22" s="542" t="s">
        <v>661</v>
      </c>
      <c r="AA22" s="543"/>
      <c r="AB22" s="543"/>
      <c r="AC22" s="554" t="s">
        <v>559</v>
      </c>
      <c r="AD22" s="554"/>
      <c r="AE22" s="554"/>
      <c r="AF22" s="554"/>
      <c r="AG22" s="554"/>
      <c r="AH22" s="554"/>
      <c r="AI22" s="555"/>
    </row>
    <row r="23" spans="1:35" ht="28.5" customHeight="1" thickTop="1" thickBot="1">
      <c r="A23" s="394" t="s">
        <v>560</v>
      </c>
      <c r="B23" s="328" t="s">
        <v>511</v>
      </c>
      <c r="C23" s="329"/>
      <c r="D23" s="329"/>
      <c r="E23" s="329"/>
      <c r="F23" s="329"/>
      <c r="G23" s="329" t="s">
        <v>512</v>
      </c>
      <c r="H23" s="329"/>
      <c r="I23" s="329"/>
      <c r="J23" s="329"/>
      <c r="K23" s="330"/>
      <c r="L23" s="320"/>
      <c r="M23" s="521" t="s">
        <v>561</v>
      </c>
      <c r="N23" s="556"/>
      <c r="O23" s="524"/>
      <c r="P23" s="524"/>
      <c r="Q23" s="524"/>
      <c r="R23" s="524"/>
      <c r="S23" s="524" t="s">
        <v>515</v>
      </c>
      <c r="T23" s="524"/>
      <c r="U23" s="524"/>
      <c r="V23" s="524"/>
      <c r="W23" s="525"/>
      <c r="Y23" s="526" t="s">
        <v>562</v>
      </c>
      <c r="Z23" s="557" t="s">
        <v>535</v>
      </c>
      <c r="AA23" s="529"/>
      <c r="AB23" s="529"/>
      <c r="AC23" s="529"/>
      <c r="AD23" s="529"/>
      <c r="AE23" s="529" t="s">
        <v>547</v>
      </c>
      <c r="AF23" s="529"/>
      <c r="AG23" s="529"/>
      <c r="AH23" s="529"/>
      <c r="AI23" s="530"/>
    </row>
    <row r="24" spans="1:35" ht="41.25" customHeight="1" thickTop="1" thickBot="1">
      <c r="A24" s="394"/>
      <c r="B24" s="328" t="s">
        <v>563</v>
      </c>
      <c r="C24" s="329"/>
      <c r="D24" s="329"/>
      <c r="E24" s="329"/>
      <c r="F24" s="329"/>
      <c r="G24" s="329"/>
      <c r="H24" s="329"/>
      <c r="I24" s="329"/>
      <c r="J24" s="329"/>
      <c r="K24" s="330"/>
      <c r="L24" s="320"/>
      <c r="M24" s="521"/>
      <c r="N24" s="558" t="s">
        <v>564</v>
      </c>
      <c r="O24" s="559"/>
      <c r="P24" s="559"/>
      <c r="Q24" s="559"/>
      <c r="R24" s="559"/>
      <c r="S24" s="552" t="s">
        <v>565</v>
      </c>
      <c r="T24" s="552"/>
      <c r="U24" s="552"/>
      <c r="V24" s="552"/>
      <c r="W24" s="553"/>
      <c r="Y24" s="526"/>
      <c r="Z24" s="560" t="s">
        <v>662</v>
      </c>
      <c r="AA24" s="561"/>
      <c r="AB24" s="561"/>
      <c r="AC24" s="561"/>
      <c r="AD24" s="561"/>
      <c r="AE24" s="554" t="s">
        <v>566</v>
      </c>
      <c r="AF24" s="554"/>
      <c r="AG24" s="554"/>
      <c r="AH24" s="554"/>
      <c r="AI24" s="555"/>
    </row>
    <row r="25" spans="1:35" ht="30" customHeight="1" thickTop="1" thickBot="1">
      <c r="A25" s="394" t="s">
        <v>567</v>
      </c>
      <c r="B25" s="328" t="s">
        <v>568</v>
      </c>
      <c r="C25" s="329"/>
      <c r="D25" s="329"/>
      <c r="E25" s="329" t="s">
        <v>511</v>
      </c>
      <c r="F25" s="329"/>
      <c r="G25" s="329"/>
      <c r="H25" s="329" t="s">
        <v>512</v>
      </c>
      <c r="I25" s="329"/>
      <c r="J25" s="329"/>
      <c r="K25" s="330"/>
      <c r="L25" s="320"/>
      <c r="M25" s="521" t="s">
        <v>569</v>
      </c>
      <c r="N25" s="522" t="s">
        <v>570</v>
      </c>
      <c r="O25" s="523"/>
      <c r="P25" s="523"/>
      <c r="Q25" s="524"/>
      <c r="R25" s="524"/>
      <c r="S25" s="524"/>
      <c r="T25" s="524" t="s">
        <v>515</v>
      </c>
      <c r="U25" s="524"/>
      <c r="V25" s="524"/>
      <c r="W25" s="525"/>
      <c r="Y25" s="526" t="s">
        <v>571</v>
      </c>
      <c r="Z25" s="527" t="s">
        <v>572</v>
      </c>
      <c r="AA25" s="528"/>
      <c r="AB25" s="528"/>
      <c r="AC25" s="529" t="s">
        <v>535</v>
      </c>
      <c r="AD25" s="529"/>
      <c r="AE25" s="529"/>
      <c r="AF25" s="529" t="s">
        <v>547</v>
      </c>
      <c r="AG25" s="529"/>
      <c r="AH25" s="529"/>
      <c r="AI25" s="530"/>
    </row>
    <row r="26" spans="1:35" ht="36.75" customHeight="1" thickTop="1" thickBot="1">
      <c r="A26" s="394"/>
      <c r="B26" s="328"/>
      <c r="C26" s="329"/>
      <c r="D26" s="329"/>
      <c r="E26" s="329" t="s">
        <v>573</v>
      </c>
      <c r="F26" s="329"/>
      <c r="G26" s="329"/>
      <c r="H26" s="329"/>
      <c r="I26" s="329"/>
      <c r="J26" s="329"/>
      <c r="K26" s="330"/>
      <c r="L26" s="320"/>
      <c r="M26" s="521"/>
      <c r="N26" s="531"/>
      <c r="O26" s="532"/>
      <c r="P26" s="532"/>
      <c r="Q26" s="532" t="s">
        <v>574</v>
      </c>
      <c r="R26" s="532"/>
      <c r="S26" s="532"/>
      <c r="T26" s="562" t="s">
        <v>575</v>
      </c>
      <c r="U26" s="562"/>
      <c r="V26" s="562"/>
      <c r="W26" s="563"/>
      <c r="Y26" s="526"/>
      <c r="Z26" s="535"/>
      <c r="AA26" s="329"/>
      <c r="AB26" s="329"/>
      <c r="AC26" s="329" t="s">
        <v>663</v>
      </c>
      <c r="AD26" s="329"/>
      <c r="AE26" s="329"/>
      <c r="AF26" s="329" t="s">
        <v>576</v>
      </c>
      <c r="AG26" s="329"/>
      <c r="AH26" s="329"/>
      <c r="AI26" s="564"/>
    </row>
    <row r="27" spans="1:35" ht="20.25" thickTop="1" thickBot="1">
      <c r="A27" s="394"/>
      <c r="B27" s="328" t="s">
        <v>577</v>
      </c>
      <c r="C27" s="329"/>
      <c r="D27" s="329"/>
      <c r="E27" s="329" t="s">
        <v>511</v>
      </c>
      <c r="F27" s="329"/>
      <c r="G27" s="329"/>
      <c r="H27" s="329" t="s">
        <v>512</v>
      </c>
      <c r="I27" s="329"/>
      <c r="J27" s="329"/>
      <c r="K27" s="330"/>
      <c r="L27" s="320"/>
      <c r="M27" s="521"/>
      <c r="N27" s="531" t="s">
        <v>578</v>
      </c>
      <c r="O27" s="532"/>
      <c r="P27" s="532"/>
      <c r="Q27" s="533"/>
      <c r="R27" s="533"/>
      <c r="S27" s="533"/>
      <c r="T27" s="533" t="s">
        <v>515</v>
      </c>
      <c r="U27" s="533"/>
      <c r="V27" s="533"/>
      <c r="W27" s="534"/>
      <c r="Y27" s="526"/>
      <c r="Z27" s="535" t="s">
        <v>579</v>
      </c>
      <c r="AA27" s="329"/>
      <c r="AB27" s="329"/>
      <c r="AC27" s="536" t="s">
        <v>535</v>
      </c>
      <c r="AD27" s="536"/>
      <c r="AE27" s="536"/>
      <c r="AF27" s="536" t="s">
        <v>547</v>
      </c>
      <c r="AG27" s="536"/>
      <c r="AH27" s="536"/>
      <c r="AI27" s="537"/>
    </row>
    <row r="28" spans="1:35" ht="36.75" customHeight="1" thickTop="1" thickBot="1">
      <c r="A28" s="394"/>
      <c r="B28" s="328"/>
      <c r="C28" s="329"/>
      <c r="D28" s="329"/>
      <c r="E28" s="329" t="s">
        <v>573</v>
      </c>
      <c r="F28" s="329"/>
      <c r="G28" s="329"/>
      <c r="H28" s="329"/>
      <c r="I28" s="329"/>
      <c r="J28" s="329"/>
      <c r="K28" s="330"/>
      <c r="L28" s="320"/>
      <c r="M28" s="521"/>
      <c r="N28" s="531"/>
      <c r="O28" s="532"/>
      <c r="P28" s="532"/>
      <c r="Q28" s="532" t="str">
        <f>Q26</f>
        <v xml:space="preserve">If not, what do you need? 
</v>
      </c>
      <c r="R28" s="532"/>
      <c r="S28" s="532"/>
      <c r="T28" s="562" t="s">
        <v>575</v>
      </c>
      <c r="U28" s="562"/>
      <c r="V28" s="562"/>
      <c r="W28" s="563"/>
      <c r="Y28" s="526"/>
      <c r="Z28" s="535"/>
      <c r="AA28" s="329"/>
      <c r="AB28" s="329"/>
      <c r="AC28" s="329" t="str">
        <f>AC26</f>
        <v>Если нет, что нужно?</v>
      </c>
      <c r="AD28" s="329"/>
      <c r="AE28" s="329"/>
      <c r="AF28" s="329" t="s">
        <v>576</v>
      </c>
      <c r="AG28" s="329"/>
      <c r="AH28" s="329"/>
      <c r="AI28" s="564"/>
    </row>
    <row r="29" spans="1:35" ht="20.25" thickTop="1" thickBot="1">
      <c r="A29" s="394"/>
      <c r="B29" s="328" t="s">
        <v>580</v>
      </c>
      <c r="C29" s="329"/>
      <c r="D29" s="329"/>
      <c r="E29" s="329" t="s">
        <v>511</v>
      </c>
      <c r="F29" s="329"/>
      <c r="G29" s="329"/>
      <c r="H29" s="329" t="s">
        <v>512</v>
      </c>
      <c r="I29" s="329"/>
      <c r="J29" s="329"/>
      <c r="K29" s="330"/>
      <c r="L29" s="320"/>
      <c r="M29" s="521"/>
      <c r="N29" s="531" t="s">
        <v>581</v>
      </c>
      <c r="O29" s="532"/>
      <c r="P29" s="532"/>
      <c r="Q29" s="533"/>
      <c r="R29" s="533"/>
      <c r="S29" s="533"/>
      <c r="T29" s="533" t="s">
        <v>515</v>
      </c>
      <c r="U29" s="533"/>
      <c r="V29" s="533"/>
      <c r="W29" s="534"/>
      <c r="Y29" s="526"/>
      <c r="Z29" s="535" t="s">
        <v>582</v>
      </c>
      <c r="AA29" s="329"/>
      <c r="AB29" s="329"/>
      <c r="AC29" s="536" t="s">
        <v>535</v>
      </c>
      <c r="AD29" s="536"/>
      <c r="AE29" s="536"/>
      <c r="AF29" s="536" t="s">
        <v>547</v>
      </c>
      <c r="AG29" s="536"/>
      <c r="AH29" s="536"/>
      <c r="AI29" s="537"/>
    </row>
    <row r="30" spans="1:35" ht="39.75" customHeight="1" thickTop="1" thickBot="1">
      <c r="A30" s="394"/>
      <c r="B30" s="328"/>
      <c r="C30" s="329"/>
      <c r="D30" s="329"/>
      <c r="E30" s="329" t="s">
        <v>573</v>
      </c>
      <c r="F30" s="329"/>
      <c r="G30" s="329"/>
      <c r="H30" s="329"/>
      <c r="I30" s="329"/>
      <c r="J30" s="329"/>
      <c r="K30" s="330"/>
      <c r="L30" s="320"/>
      <c r="M30" s="521"/>
      <c r="N30" s="538"/>
      <c r="O30" s="539"/>
      <c r="P30" s="539"/>
      <c r="Q30" s="539" t="str">
        <f>Q26</f>
        <v xml:space="preserve">If not, what do you need? 
</v>
      </c>
      <c r="R30" s="539"/>
      <c r="S30" s="539"/>
      <c r="T30" s="552" t="s">
        <v>583</v>
      </c>
      <c r="U30" s="552"/>
      <c r="V30" s="552"/>
      <c r="W30" s="553"/>
      <c r="Y30" s="526"/>
      <c r="Z30" s="542"/>
      <c r="AA30" s="543"/>
      <c r="AB30" s="543"/>
      <c r="AC30" s="543" t="str">
        <f>AC26</f>
        <v>Если нет, что нужно?</v>
      </c>
      <c r="AD30" s="543"/>
      <c r="AE30" s="543"/>
      <c r="AF30" s="554" t="s">
        <v>584</v>
      </c>
      <c r="AG30" s="554"/>
      <c r="AH30" s="554"/>
      <c r="AI30" s="555"/>
    </row>
    <row r="31" spans="1:35" ht="20.25" thickTop="1" thickBot="1">
      <c r="A31" s="394" t="s">
        <v>585</v>
      </c>
      <c r="B31" s="328" t="s">
        <v>586</v>
      </c>
      <c r="C31" s="329"/>
      <c r="D31" s="329"/>
      <c r="E31" s="329" t="s">
        <v>511</v>
      </c>
      <c r="F31" s="329"/>
      <c r="G31" s="329"/>
      <c r="H31" s="329" t="s">
        <v>512</v>
      </c>
      <c r="I31" s="329"/>
      <c r="J31" s="329"/>
      <c r="K31" s="330"/>
      <c r="L31" s="320"/>
      <c r="M31" s="521" t="s">
        <v>587</v>
      </c>
      <c r="N31" s="522" t="s">
        <v>588</v>
      </c>
      <c r="O31" s="523"/>
      <c r="P31" s="523"/>
      <c r="Q31" s="524" t="s">
        <v>514</v>
      </c>
      <c r="R31" s="524"/>
      <c r="S31" s="524"/>
      <c r="T31" s="524" t="s">
        <v>515</v>
      </c>
      <c r="U31" s="524"/>
      <c r="V31" s="524"/>
      <c r="W31" s="525"/>
      <c r="Y31" s="526" t="s">
        <v>589</v>
      </c>
      <c r="Z31" s="527" t="s">
        <v>590</v>
      </c>
      <c r="AA31" s="528"/>
      <c r="AB31" s="528"/>
      <c r="AC31" s="529" t="s">
        <v>535</v>
      </c>
      <c r="AD31" s="529"/>
      <c r="AE31" s="529"/>
      <c r="AF31" s="529" t="s">
        <v>547</v>
      </c>
      <c r="AG31" s="529"/>
      <c r="AH31" s="529"/>
      <c r="AI31" s="530"/>
    </row>
    <row r="32" spans="1:35" ht="20.25" thickTop="1" thickBot="1">
      <c r="A32" s="394"/>
      <c r="B32" s="328" t="s">
        <v>591</v>
      </c>
      <c r="C32" s="329"/>
      <c r="D32" s="329"/>
      <c r="E32" s="329" t="s">
        <v>511</v>
      </c>
      <c r="F32" s="329"/>
      <c r="G32" s="329"/>
      <c r="H32" s="329" t="s">
        <v>512</v>
      </c>
      <c r="I32" s="329"/>
      <c r="J32" s="329"/>
      <c r="K32" s="330"/>
      <c r="L32" s="320"/>
      <c r="M32" s="521"/>
      <c r="N32" s="531" t="s">
        <v>592</v>
      </c>
      <c r="O32" s="532"/>
      <c r="P32" s="532"/>
      <c r="Q32" s="533" t="s">
        <v>514</v>
      </c>
      <c r="R32" s="533"/>
      <c r="S32" s="533"/>
      <c r="T32" s="533" t="s">
        <v>515</v>
      </c>
      <c r="U32" s="533"/>
      <c r="V32" s="533"/>
      <c r="W32" s="534"/>
      <c r="Y32" s="526"/>
      <c r="Z32" s="535" t="s">
        <v>593</v>
      </c>
      <c r="AA32" s="329"/>
      <c r="AB32" s="329"/>
      <c r="AC32" s="536" t="s">
        <v>535</v>
      </c>
      <c r="AD32" s="536"/>
      <c r="AE32" s="536"/>
      <c r="AF32" s="536" t="s">
        <v>547</v>
      </c>
      <c r="AG32" s="536"/>
      <c r="AH32" s="536"/>
      <c r="AI32" s="537"/>
    </row>
    <row r="33" spans="1:35" ht="39.75" customHeight="1" thickTop="1" thickBot="1">
      <c r="A33" s="394"/>
      <c r="B33" s="328" t="s">
        <v>594</v>
      </c>
      <c r="C33" s="329"/>
      <c r="D33" s="329"/>
      <c r="E33" s="329" t="s">
        <v>511</v>
      </c>
      <c r="F33" s="329"/>
      <c r="G33" s="329"/>
      <c r="H33" s="329" t="s">
        <v>512</v>
      </c>
      <c r="I33" s="329"/>
      <c r="J33" s="329"/>
      <c r="K33" s="330"/>
      <c r="L33" s="320"/>
      <c r="M33" s="521"/>
      <c r="N33" s="538" t="s">
        <v>595</v>
      </c>
      <c r="O33" s="539"/>
      <c r="P33" s="539"/>
      <c r="Q33" s="540"/>
      <c r="R33" s="540"/>
      <c r="S33" s="540"/>
      <c r="T33" s="540" t="s">
        <v>515</v>
      </c>
      <c r="U33" s="540"/>
      <c r="V33" s="540"/>
      <c r="W33" s="541"/>
      <c r="Y33" s="526"/>
      <c r="Z33" s="542" t="s">
        <v>596</v>
      </c>
      <c r="AA33" s="543"/>
      <c r="AB33" s="543"/>
      <c r="AC33" s="544" t="s">
        <v>535</v>
      </c>
      <c r="AD33" s="544"/>
      <c r="AE33" s="544"/>
      <c r="AF33" s="544" t="s">
        <v>547</v>
      </c>
      <c r="AG33" s="544"/>
      <c r="AH33" s="544"/>
      <c r="AI33" s="545"/>
    </row>
    <row r="34" spans="1:35" ht="30" customHeight="1" thickTop="1" thickBot="1">
      <c r="A34" s="327"/>
      <c r="B34" s="358"/>
      <c r="C34" s="359"/>
      <c r="D34" s="359"/>
      <c r="E34" s="359"/>
      <c r="F34" s="359"/>
      <c r="G34" s="359"/>
      <c r="H34" s="359"/>
      <c r="I34" s="359"/>
      <c r="J34" s="359"/>
      <c r="K34" s="360"/>
      <c r="L34" s="320"/>
      <c r="M34" s="521" t="s">
        <v>597</v>
      </c>
      <c r="N34" s="522" t="s">
        <v>598</v>
      </c>
      <c r="O34" s="523"/>
      <c r="P34" s="523"/>
      <c r="Q34" s="524" t="s">
        <v>514</v>
      </c>
      <c r="R34" s="524"/>
      <c r="S34" s="524"/>
      <c r="T34" s="524"/>
      <c r="U34" s="524"/>
      <c r="V34" s="524"/>
      <c r="W34" s="525"/>
      <c r="Y34" s="526" t="s">
        <v>599</v>
      </c>
      <c r="Z34" s="527" t="s">
        <v>600</v>
      </c>
      <c r="AA34" s="528"/>
      <c r="AB34" s="528"/>
      <c r="AC34" s="529" t="s">
        <v>535</v>
      </c>
      <c r="AD34" s="529"/>
      <c r="AE34" s="529"/>
      <c r="AF34" s="529" t="s">
        <v>547</v>
      </c>
      <c r="AG34" s="529"/>
      <c r="AH34" s="529"/>
      <c r="AI34" s="530"/>
    </row>
    <row r="35" spans="1:35" ht="44.25" customHeight="1" thickTop="1" thickBot="1">
      <c r="A35" s="327"/>
      <c r="B35" s="358"/>
      <c r="C35" s="359"/>
      <c r="D35" s="359"/>
      <c r="E35" s="359"/>
      <c r="F35" s="359"/>
      <c r="G35" s="359"/>
      <c r="H35" s="359"/>
      <c r="I35" s="359"/>
      <c r="J35" s="359"/>
      <c r="K35" s="360"/>
      <c r="L35" s="320"/>
      <c r="M35" s="521"/>
      <c r="N35" s="531" t="s">
        <v>601</v>
      </c>
      <c r="O35" s="532"/>
      <c r="P35" s="532"/>
      <c r="Q35" s="533" t="s">
        <v>514</v>
      </c>
      <c r="R35" s="533"/>
      <c r="S35" s="533"/>
      <c r="T35" s="533"/>
      <c r="U35" s="533"/>
      <c r="V35" s="533"/>
      <c r="W35" s="534"/>
      <c r="Y35" s="526"/>
      <c r="Z35" s="535" t="s">
        <v>602</v>
      </c>
      <c r="AA35" s="329"/>
      <c r="AB35" s="329"/>
      <c r="AC35" s="536" t="s">
        <v>535</v>
      </c>
      <c r="AD35" s="536"/>
      <c r="AE35" s="536"/>
      <c r="AF35" s="536" t="s">
        <v>547</v>
      </c>
      <c r="AG35" s="536"/>
      <c r="AH35" s="536"/>
      <c r="AI35" s="537"/>
    </row>
    <row r="36" spans="1:35" ht="30" customHeight="1" thickTop="1" thickBot="1">
      <c r="A36" s="327"/>
      <c r="B36" s="358"/>
      <c r="C36" s="359"/>
      <c r="D36" s="359"/>
      <c r="E36" s="359"/>
      <c r="F36" s="359"/>
      <c r="G36" s="359"/>
      <c r="H36" s="359"/>
      <c r="I36" s="359"/>
      <c r="J36" s="359"/>
      <c r="K36" s="360"/>
      <c r="L36" s="320"/>
      <c r="M36" s="521"/>
      <c r="N36" s="531" t="s">
        <v>603</v>
      </c>
      <c r="O36" s="532"/>
      <c r="P36" s="532"/>
      <c r="Q36" s="533"/>
      <c r="R36" s="533"/>
      <c r="S36" s="533"/>
      <c r="T36" s="533" t="s">
        <v>515</v>
      </c>
      <c r="U36" s="533"/>
      <c r="V36" s="533"/>
      <c r="W36" s="534"/>
      <c r="Y36" s="526"/>
      <c r="Z36" s="535" t="s">
        <v>604</v>
      </c>
      <c r="AA36" s="329"/>
      <c r="AB36" s="329"/>
      <c r="AC36" s="536" t="s">
        <v>535</v>
      </c>
      <c r="AD36" s="536"/>
      <c r="AE36" s="536"/>
      <c r="AF36" s="536" t="s">
        <v>547</v>
      </c>
      <c r="AG36" s="536"/>
      <c r="AH36" s="536"/>
      <c r="AI36" s="537"/>
    </row>
    <row r="37" spans="1:35" ht="44.25" customHeight="1" thickTop="1" thickBot="1">
      <c r="A37" s="327"/>
      <c r="B37" s="358"/>
      <c r="C37" s="359"/>
      <c r="D37" s="359"/>
      <c r="E37" s="359"/>
      <c r="F37" s="359"/>
      <c r="G37" s="359"/>
      <c r="H37" s="359"/>
      <c r="I37" s="359"/>
      <c r="J37" s="359"/>
      <c r="K37" s="360"/>
      <c r="L37" s="320"/>
      <c r="M37" s="521"/>
      <c r="N37" s="538" t="s">
        <v>605</v>
      </c>
      <c r="O37" s="539"/>
      <c r="P37" s="539"/>
      <c r="Q37" s="540"/>
      <c r="R37" s="540"/>
      <c r="S37" s="540"/>
      <c r="T37" s="540" t="s">
        <v>515</v>
      </c>
      <c r="U37" s="540"/>
      <c r="V37" s="540"/>
      <c r="W37" s="541"/>
      <c r="Y37" s="526"/>
      <c r="Z37" s="542" t="s">
        <v>606</v>
      </c>
      <c r="AA37" s="543"/>
      <c r="AB37" s="543"/>
      <c r="AC37" s="544" t="s">
        <v>535</v>
      </c>
      <c r="AD37" s="544"/>
      <c r="AE37" s="544"/>
      <c r="AF37" s="544" t="s">
        <v>547</v>
      </c>
      <c r="AG37" s="544"/>
      <c r="AH37" s="544"/>
      <c r="AI37" s="545"/>
    </row>
    <row r="38" spans="1:35" ht="43.5" customHeight="1" thickTop="1" thickBot="1">
      <c r="A38" s="327" t="s">
        <v>607</v>
      </c>
      <c r="B38" s="358" t="s">
        <v>586</v>
      </c>
      <c r="C38" s="329" t="s">
        <v>511</v>
      </c>
      <c r="D38" s="329"/>
      <c r="E38" s="329" t="s">
        <v>512</v>
      </c>
      <c r="F38" s="329"/>
      <c r="G38" s="359" t="s">
        <v>608</v>
      </c>
      <c r="H38" s="329" t="s">
        <v>511</v>
      </c>
      <c r="I38" s="329"/>
      <c r="J38" s="329"/>
      <c r="K38" s="360" t="s">
        <v>512</v>
      </c>
      <c r="L38" s="320"/>
      <c r="M38" s="512" t="s">
        <v>609</v>
      </c>
      <c r="N38" s="515" t="s">
        <v>610</v>
      </c>
      <c r="O38" s="515"/>
      <c r="P38" s="515"/>
      <c r="Q38" s="516" t="s">
        <v>514</v>
      </c>
      <c r="R38" s="516"/>
      <c r="S38" s="515" t="s">
        <v>338</v>
      </c>
      <c r="T38" s="515"/>
      <c r="U38" s="515"/>
      <c r="V38" s="516" t="s">
        <v>514</v>
      </c>
      <c r="W38" s="516"/>
      <c r="Y38" s="321" t="s">
        <v>611</v>
      </c>
      <c r="Z38" s="514" t="s">
        <v>612</v>
      </c>
      <c r="AA38" s="514"/>
      <c r="AB38" s="514"/>
      <c r="AC38" s="331" t="s">
        <v>535</v>
      </c>
      <c r="AD38" s="331" t="s">
        <v>547</v>
      </c>
      <c r="AE38" s="514" t="s">
        <v>90</v>
      </c>
      <c r="AF38" s="514"/>
      <c r="AG38" s="514"/>
      <c r="AH38" s="331" t="s">
        <v>535</v>
      </c>
      <c r="AI38" s="331" t="s">
        <v>547</v>
      </c>
    </row>
    <row r="39" spans="1:35" ht="30.75" customHeight="1" thickTop="1" thickBot="1">
      <c r="A39" s="394" t="s">
        <v>613</v>
      </c>
      <c r="B39" s="427" t="s">
        <v>614</v>
      </c>
      <c r="C39" s="428"/>
      <c r="D39" s="428" t="s">
        <v>615</v>
      </c>
      <c r="E39" s="428"/>
      <c r="F39" s="428"/>
      <c r="G39" s="428" t="s">
        <v>486</v>
      </c>
      <c r="H39" s="428"/>
      <c r="I39" s="428" t="s">
        <v>616</v>
      </c>
      <c r="J39" s="428"/>
      <c r="K39" s="429"/>
      <c r="L39" s="430"/>
      <c r="M39" s="521" t="s">
        <v>617</v>
      </c>
      <c r="N39" s="565" t="s">
        <v>618</v>
      </c>
      <c r="O39" s="566"/>
      <c r="P39" s="566" t="s">
        <v>619</v>
      </c>
      <c r="Q39" s="566"/>
      <c r="R39" s="566"/>
      <c r="S39" s="566" t="s">
        <v>620</v>
      </c>
      <c r="T39" s="566"/>
      <c r="U39" s="566" t="s">
        <v>621</v>
      </c>
      <c r="V39" s="566"/>
      <c r="W39" s="567"/>
      <c r="Y39" s="526" t="s">
        <v>622</v>
      </c>
      <c r="Z39" s="568" t="s">
        <v>623</v>
      </c>
      <c r="AA39" s="569"/>
      <c r="AB39" s="569" t="s">
        <v>624</v>
      </c>
      <c r="AC39" s="569"/>
      <c r="AD39" s="569"/>
      <c r="AE39" s="569" t="s">
        <v>248</v>
      </c>
      <c r="AF39" s="569"/>
      <c r="AG39" s="569" t="s">
        <v>625</v>
      </c>
      <c r="AH39" s="569"/>
      <c r="AI39" s="570"/>
    </row>
    <row r="40" spans="1:35" ht="222.75" customHeight="1" thickTop="1" thickBot="1">
      <c r="A40" s="394"/>
      <c r="B40" s="439" t="s">
        <v>626</v>
      </c>
      <c r="C40" s="440"/>
      <c r="D40" s="440" t="s">
        <v>627</v>
      </c>
      <c r="E40" s="440"/>
      <c r="F40" s="440"/>
      <c r="G40" s="440" t="s">
        <v>627</v>
      </c>
      <c r="H40" s="440"/>
      <c r="I40" s="440" t="s">
        <v>627</v>
      </c>
      <c r="J40" s="440"/>
      <c r="K40" s="441"/>
      <c r="L40" s="442"/>
      <c r="M40" s="521"/>
      <c r="N40" s="571" t="str">
        <f>'БП-Анг'!E255</f>
        <v>Consumer trend for vegetable consumption
▪ Unsaturated domestic and foreign markets
▪ Low penetration of high-efficiency greenhouses
5th generation
▪ High marginality of greenhouse production
▪ In comparison with import
– Short logistics leverage</v>
      </c>
      <c r="O40" s="552"/>
      <c r="P40" s="572" t="str">
        <f>'БП-Анг'!E256</f>
        <v>Strong Retail Power
▪ Undeveloped procurement culture in the fresh segment -
difficulty in entering into long-term contracts
▪ Dependence on imports of key equipment
and technologies
▪ Weak logistics development for "fresh" products
– increased losses</v>
      </c>
      <c r="Q40" s="552"/>
      <c r="R40" s="552"/>
      <c r="S40" s="572" t="str">
        <f>'БП-Анг'!E257</f>
        <v>expansion of business by increasing the area of the greenhouse economy
the ability to work with state and municipal suppliers-consumers;
the possibility of creating related types of business for processing tomatoes and cucumbers — preservation, production of red lecho, juices.</v>
      </c>
      <c r="T40" s="552"/>
      <c r="U40" s="572" t="str">
        <f>'БП-Анг'!E258</f>
        <v>high competition in the fruit and vegetable market, especially from agricultural holdings and importing companies ;
Increase in prices for fertilizers and seedlings in the domestic market
Rent increase / termination of the lease agreement;
Reduced purchasing power of the commercial sector and reduced demand for farm products from grocery retailers, stores, and markets.</v>
      </c>
      <c r="V40" s="552"/>
      <c r="W40" s="553"/>
      <c r="Y40" s="526"/>
      <c r="Z40" s="573" t="str">
        <f>'Форма-отчета 16'!E255</f>
        <v xml:space="preserve">Потребительский тренд на потребление овощей
▪ Ненасыщенный рынок внутреннего и внешний
▪ Низкое проникновение высокоэффективных теплиц
5-го поколения
▪ Высокая маржинальность тепличного производства
▪ В сравнении с импортом
– Короткое логистическое плечо </v>
      </c>
      <c r="AA40" s="543"/>
      <c r="AB40" s="574" t="str">
        <f>'Форма-отчета 16'!E256</f>
        <v>Сильная власть розничных сетей
▪ Неразвитая культура закупок в сегменте «фреш» -
сложность заключать долгосрочные контракты
▪ Зависимость от импорта ключевого оборудования
и технологий
▪ Слабое развитие логистики для «фреш» продукции
– увеличенные потери</v>
      </c>
      <c r="AC40" s="543"/>
      <c r="AD40" s="543"/>
      <c r="AE40" s="574" t="str">
        <f>'Форма-отчета 16'!E257</f>
        <v>расширения бизнеса за счет увеличения площади тепличного хозяйства
возможность работы с государственными и муниципальными поставщиками — потребителями;
возможность создания сопутствующих видов бизнеса по переработке томатов и огурцов — консервация, изготовление лечо красную, соков.</v>
      </c>
      <c r="AF40" s="543"/>
      <c r="AG40" s="574" t="str">
        <f>'Форма-отчета 16'!E258</f>
        <v>высокая конкуренция на рынке плодовой — овощной , особенно со стороны агрохолдингов и компаний-импортеров ;
Повышение цен на удобрения и рассаду на внутреннем рынке
Повышение арендной платы / расторжение договора аренды;
Снижение покупательной способности коммерческого сектора и снижение спроса на продукцию  фермы со стороны продуктового ритейла, магазинов, рынков.</v>
      </c>
      <c r="AH40" s="543"/>
      <c r="AI40" s="575"/>
    </row>
    <row r="41" spans="1:35" ht="41.25" customHeight="1" thickTop="1" thickBot="1">
      <c r="A41" s="394" t="s">
        <v>628</v>
      </c>
      <c r="B41" s="328" t="s">
        <v>629</v>
      </c>
      <c r="C41" s="329"/>
      <c r="D41" s="329"/>
      <c r="E41" s="329"/>
      <c r="F41" s="329"/>
      <c r="G41" s="329" t="s">
        <v>630</v>
      </c>
      <c r="H41" s="329"/>
      <c r="I41" s="329"/>
      <c r="J41" s="329"/>
      <c r="K41" s="330"/>
      <c r="L41" s="320"/>
      <c r="M41" s="576" t="s">
        <v>475</v>
      </c>
      <c r="N41" s="577">
        <f>'Форма-отчета 16'!E248</f>
        <v>0.3390175444956558</v>
      </c>
      <c r="O41" s="577"/>
      <c r="P41" s="577"/>
      <c r="Q41" s="577"/>
      <c r="R41" s="577"/>
      <c r="S41" s="577"/>
      <c r="T41" s="577"/>
      <c r="U41" s="577"/>
      <c r="V41" s="577"/>
      <c r="W41" s="577"/>
      <c r="Y41" s="452" t="s">
        <v>631</v>
      </c>
      <c r="Z41" s="578">
        <f>'Форма-отчета 16'!E248</f>
        <v>0.3390175444956558</v>
      </c>
      <c r="AA41" s="578"/>
      <c r="AB41" s="578"/>
      <c r="AC41" s="578"/>
      <c r="AD41" s="578"/>
      <c r="AE41" s="578"/>
      <c r="AF41" s="578"/>
      <c r="AG41" s="578"/>
      <c r="AH41" s="578"/>
      <c r="AI41" s="578"/>
    </row>
    <row r="42" spans="1:35" ht="41.25" customHeight="1" thickTop="1" thickBot="1">
      <c r="A42" s="394"/>
      <c r="B42" s="358"/>
      <c r="C42" s="359"/>
      <c r="D42" s="359"/>
      <c r="E42" s="359"/>
      <c r="F42" s="359"/>
      <c r="G42" s="359"/>
      <c r="H42" s="359"/>
      <c r="I42" s="359"/>
      <c r="J42" s="359"/>
      <c r="K42" s="360"/>
      <c r="L42" s="320"/>
      <c r="M42" s="576" t="s">
        <v>476</v>
      </c>
      <c r="N42" s="579">
        <f>'Форма-отчета 16'!E249</f>
        <v>8675140.6071697157</v>
      </c>
      <c r="O42" s="513"/>
      <c r="P42" s="513"/>
      <c r="Q42" s="513"/>
      <c r="R42" s="513"/>
      <c r="S42" s="513"/>
      <c r="T42" s="513"/>
      <c r="U42" s="513"/>
      <c r="V42" s="513"/>
      <c r="W42" s="513"/>
      <c r="Y42" s="452" t="s">
        <v>237</v>
      </c>
      <c r="Z42" s="580">
        <f>'Форма-отчета 16'!E249</f>
        <v>8675140.6071697157</v>
      </c>
      <c r="AA42" s="514"/>
      <c r="AB42" s="514"/>
      <c r="AC42" s="514"/>
      <c r="AD42" s="514"/>
      <c r="AE42" s="514"/>
      <c r="AF42" s="514"/>
      <c r="AG42" s="514"/>
      <c r="AH42" s="514"/>
      <c r="AI42" s="514"/>
    </row>
    <row r="43" spans="1:35" ht="42" customHeight="1" thickTop="1" thickBot="1">
      <c r="A43" s="394"/>
      <c r="B43" s="358"/>
      <c r="C43" s="359"/>
      <c r="D43" s="359"/>
      <c r="E43" s="359"/>
      <c r="F43" s="359"/>
      <c r="G43" s="359"/>
      <c r="H43" s="359"/>
      <c r="I43" s="359"/>
      <c r="J43" s="359"/>
      <c r="K43" s="360"/>
      <c r="L43" s="320"/>
      <c r="M43" s="576" t="s">
        <v>477</v>
      </c>
      <c r="N43" s="581">
        <f>'Форма-отчета 16'!E250</f>
        <v>4.4327398447267923</v>
      </c>
      <c r="O43" s="513"/>
      <c r="P43" s="513"/>
      <c r="Q43" s="513"/>
      <c r="R43" s="513"/>
      <c r="S43" s="513"/>
      <c r="T43" s="513"/>
      <c r="U43" s="513"/>
      <c r="V43" s="513"/>
      <c r="W43" s="513"/>
      <c r="Y43" s="452" t="s">
        <v>238</v>
      </c>
      <c r="Z43" s="582">
        <f>'Форма-отчета 16'!E250</f>
        <v>4.4327398447267923</v>
      </c>
      <c r="AA43" s="514"/>
      <c r="AB43" s="514"/>
      <c r="AC43" s="514"/>
      <c r="AD43" s="514"/>
      <c r="AE43" s="514"/>
      <c r="AF43" s="514"/>
      <c r="AG43" s="514"/>
      <c r="AH43" s="514"/>
      <c r="AI43" s="514"/>
    </row>
    <row r="44" spans="1:35" ht="42.75" customHeight="1" thickTop="1" thickBot="1">
      <c r="A44" s="394" t="s">
        <v>632</v>
      </c>
      <c r="B44" s="328" t="s">
        <v>633</v>
      </c>
      <c r="C44" s="329"/>
      <c r="D44" s="329"/>
      <c r="E44" s="329" t="s">
        <v>511</v>
      </c>
      <c r="F44" s="329"/>
      <c r="G44" s="329"/>
      <c r="H44" s="329" t="s">
        <v>512</v>
      </c>
      <c r="I44" s="329"/>
      <c r="J44" s="329"/>
      <c r="K44" s="330"/>
      <c r="L44" s="320"/>
      <c r="M44" s="583" t="s">
        <v>634</v>
      </c>
      <c r="N44" s="522" t="s">
        <v>635</v>
      </c>
      <c r="O44" s="523"/>
      <c r="P44" s="523"/>
      <c r="Q44" s="584">
        <f>'Форма-отчета 16'!E239</f>
        <v>773450.80155186483</v>
      </c>
      <c r="R44" s="585"/>
      <c r="S44" s="585"/>
      <c r="T44" s="585"/>
      <c r="U44" s="585"/>
      <c r="V44" s="585"/>
      <c r="W44" s="586"/>
      <c r="Y44" s="587" t="s">
        <v>636</v>
      </c>
      <c r="Z44" s="527" t="str">
        <f>'Форма-отчета 16'!D239</f>
        <v>Вклад местного инвестора (инициатора), $</v>
      </c>
      <c r="AA44" s="528"/>
      <c r="AB44" s="528"/>
      <c r="AC44" s="588">
        <f>'Форма-отчета 16'!E239</f>
        <v>773450.80155186483</v>
      </c>
      <c r="AD44" s="589"/>
      <c r="AE44" s="589"/>
      <c r="AF44" s="589"/>
      <c r="AG44" s="589"/>
      <c r="AH44" s="589"/>
      <c r="AI44" s="590"/>
    </row>
    <row r="45" spans="1:35" ht="33" customHeight="1" thickTop="1" thickBot="1">
      <c r="A45" s="394"/>
      <c r="B45" s="328" t="s">
        <v>637</v>
      </c>
      <c r="C45" s="329"/>
      <c r="D45" s="329"/>
      <c r="E45" s="329" t="s">
        <v>511</v>
      </c>
      <c r="F45" s="329"/>
      <c r="G45" s="329"/>
      <c r="H45" s="329" t="s">
        <v>512</v>
      </c>
      <c r="I45" s="329"/>
      <c r="J45" s="329"/>
      <c r="K45" s="330"/>
      <c r="L45" s="320"/>
      <c r="M45" s="583"/>
      <c r="N45" s="591" t="s">
        <v>638</v>
      </c>
      <c r="O45" s="532"/>
      <c r="P45" s="532"/>
      <c r="Q45" s="592">
        <f>'Форма-отчета 16'!E240</f>
        <v>1753726.0308247698</v>
      </c>
      <c r="R45" s="593"/>
      <c r="S45" s="593"/>
      <c r="T45" s="593"/>
      <c r="U45" s="593"/>
      <c r="V45" s="593"/>
      <c r="W45" s="594"/>
      <c r="Y45" s="587"/>
      <c r="Z45" s="595" t="str">
        <f>'Форма-отчета 16'!D240</f>
        <v>Вклад иностранного инвестора, $</v>
      </c>
      <c r="AA45" s="329"/>
      <c r="AB45" s="329"/>
      <c r="AC45" s="596">
        <f>'Форма-отчета 16'!E240</f>
        <v>1753726.0308247698</v>
      </c>
      <c r="AD45" s="597"/>
      <c r="AE45" s="597"/>
      <c r="AF45" s="597"/>
      <c r="AG45" s="597"/>
      <c r="AH45" s="597"/>
      <c r="AI45" s="598"/>
    </row>
    <row r="46" spans="1:35" ht="31.5" customHeight="1" thickTop="1" thickBot="1">
      <c r="A46" s="394"/>
      <c r="B46" s="328" t="s">
        <v>639</v>
      </c>
      <c r="C46" s="329"/>
      <c r="D46" s="329"/>
      <c r="E46" s="329" t="s">
        <v>511</v>
      </c>
      <c r="F46" s="329"/>
      <c r="G46" s="329"/>
      <c r="H46" s="329" t="s">
        <v>512</v>
      </c>
      <c r="I46" s="329"/>
      <c r="J46" s="329"/>
      <c r="K46" s="330"/>
      <c r="L46" s="320"/>
      <c r="M46" s="583"/>
      <c r="N46" s="531" t="s">
        <v>640</v>
      </c>
      <c r="O46" s="532"/>
      <c r="P46" s="532"/>
      <c r="Q46" s="592">
        <f>'Форма-отчета 16'!E241</f>
        <v>3767772.5118483417</v>
      </c>
      <c r="R46" s="593"/>
      <c r="S46" s="593"/>
      <c r="T46" s="593"/>
      <c r="U46" s="593"/>
      <c r="V46" s="593"/>
      <c r="W46" s="594"/>
      <c r="Y46" s="587"/>
      <c r="Z46" s="535" t="s">
        <v>641</v>
      </c>
      <c r="AA46" s="329"/>
      <c r="AB46" s="329"/>
      <c r="AC46" s="596">
        <f>'Форма-отчета 16'!E241</f>
        <v>3767772.5118483417</v>
      </c>
      <c r="AD46" s="597"/>
      <c r="AE46" s="597"/>
      <c r="AF46" s="597"/>
      <c r="AG46" s="597"/>
      <c r="AH46" s="597"/>
      <c r="AI46" s="598"/>
    </row>
    <row r="47" spans="1:35" ht="39" customHeight="1" thickTop="1" thickBot="1">
      <c r="A47" s="327"/>
      <c r="B47" s="358"/>
      <c r="C47" s="359"/>
      <c r="D47" s="359"/>
      <c r="E47" s="359"/>
      <c r="F47" s="359"/>
      <c r="G47" s="359"/>
      <c r="H47" s="359"/>
      <c r="I47" s="359"/>
      <c r="J47" s="359"/>
      <c r="K47" s="360"/>
      <c r="L47" s="320"/>
      <c r="M47" s="521" t="s">
        <v>429</v>
      </c>
      <c r="N47" s="599" t="s">
        <v>664</v>
      </c>
      <c r="O47" s="600"/>
      <c r="P47" s="601"/>
      <c r="Q47" s="599" t="s">
        <v>643</v>
      </c>
      <c r="R47" s="600"/>
      <c r="S47" s="601"/>
      <c r="T47" s="599" t="s">
        <v>644</v>
      </c>
      <c r="U47" s="600"/>
      <c r="V47" s="600"/>
      <c r="W47" s="601"/>
      <c r="Y47" s="526" t="s">
        <v>645</v>
      </c>
      <c r="Z47" s="602" t="s">
        <v>646</v>
      </c>
      <c r="AA47" s="589"/>
      <c r="AB47" s="590"/>
      <c r="AC47" s="602" t="s">
        <v>647</v>
      </c>
      <c r="AD47" s="589"/>
      <c r="AE47" s="590"/>
      <c r="AF47" s="603" t="s">
        <v>648</v>
      </c>
      <c r="AG47" s="589"/>
      <c r="AH47" s="589"/>
      <c r="AI47" s="590"/>
    </row>
    <row r="48" spans="1:35" ht="54.75" customHeight="1" thickTop="1" thickBot="1">
      <c r="A48" s="327"/>
      <c r="B48" s="358"/>
      <c r="C48" s="359"/>
      <c r="D48" s="359"/>
      <c r="E48" s="359"/>
      <c r="F48" s="359"/>
      <c r="G48" s="359"/>
      <c r="H48" s="359"/>
      <c r="I48" s="359"/>
      <c r="J48" s="359"/>
      <c r="K48" s="360"/>
      <c r="L48" s="320"/>
      <c r="M48" s="521"/>
      <c r="N48" s="604" t="str">
        <f>ПаспортРУС!Z48</f>
        <v>Ashurov G.</v>
      </c>
      <c r="O48" s="605" t="str">
        <f>ПаспортРУС!AA48</f>
        <v>т. +998912322020, +998975540022</v>
      </c>
      <c r="P48" s="606"/>
      <c r="Q48" s="604" t="str">
        <f>ПаспортРУС!AC48</f>
        <v>A. Askarov</v>
      </c>
      <c r="R48" s="605" t="s">
        <v>651</v>
      </c>
      <c r="S48" s="606"/>
      <c r="T48" s="607" t="s">
        <v>652</v>
      </c>
      <c r="U48" s="608"/>
      <c r="V48" s="608"/>
      <c r="W48" s="609"/>
      <c r="Y48" s="526"/>
      <c r="Z48" s="492" t="s">
        <v>649</v>
      </c>
      <c r="AA48" s="610" t="s">
        <v>650</v>
      </c>
      <c r="AB48" s="611"/>
      <c r="AC48" s="492" t="s">
        <v>649</v>
      </c>
      <c r="AD48" s="610" t="s">
        <v>651</v>
      </c>
      <c r="AE48" s="611"/>
      <c r="AF48" s="492" t="s">
        <v>649</v>
      </c>
      <c r="AG48" s="612" t="s">
        <v>652</v>
      </c>
      <c r="AH48" s="612"/>
      <c r="AI48" s="613"/>
    </row>
    <row r="49" spans="1:12" ht="15" thickTop="1">
      <c r="A49" s="320"/>
      <c r="B49" s="320"/>
      <c r="C49" s="320"/>
      <c r="D49" s="320"/>
      <c r="E49" s="320"/>
      <c r="F49" s="320"/>
      <c r="G49" s="320"/>
      <c r="H49" s="320"/>
      <c r="I49" s="320"/>
      <c r="J49" s="320"/>
      <c r="K49" s="320"/>
      <c r="L49" s="320"/>
    </row>
  </sheetData>
  <mergeCells count="289">
    <mergeCell ref="AC47:AE47"/>
    <mergeCell ref="AF47:AI47"/>
    <mergeCell ref="O48:P48"/>
    <mergeCell ref="R48:S48"/>
    <mergeCell ref="T48:W48"/>
    <mergeCell ref="AA48:AB48"/>
    <mergeCell ref="AD48:AE48"/>
    <mergeCell ref="AG48:AI48"/>
    <mergeCell ref="M47:M48"/>
    <mergeCell ref="N47:P47"/>
    <mergeCell ref="Q47:S47"/>
    <mergeCell ref="T47:W47"/>
    <mergeCell ref="Y47:Y48"/>
    <mergeCell ref="Z47:AB47"/>
    <mergeCell ref="AC45:AI45"/>
    <mergeCell ref="B46:D46"/>
    <mergeCell ref="E46:G46"/>
    <mergeCell ref="H46:K46"/>
    <mergeCell ref="N46:P46"/>
    <mergeCell ref="Q46:W46"/>
    <mergeCell ref="Z46:AB46"/>
    <mergeCell ref="AC46:AI46"/>
    <mergeCell ref="Q44:W44"/>
    <mergeCell ref="Y44:Y46"/>
    <mergeCell ref="Z44:AB44"/>
    <mergeCell ref="AC44:AI44"/>
    <mergeCell ref="B45:D45"/>
    <mergeCell ref="E45:G45"/>
    <mergeCell ref="H45:K45"/>
    <mergeCell ref="N45:P45"/>
    <mergeCell ref="Q45:W45"/>
    <mergeCell ref="Z45:AB45"/>
    <mergeCell ref="A44:A46"/>
    <mergeCell ref="B44:D44"/>
    <mergeCell ref="E44:G44"/>
    <mergeCell ref="H44:K44"/>
    <mergeCell ref="M44:M46"/>
    <mergeCell ref="N44:P44"/>
    <mergeCell ref="A41:A43"/>
    <mergeCell ref="B41:F41"/>
    <mergeCell ref="G41:K41"/>
    <mergeCell ref="N41:W41"/>
    <mergeCell ref="Z41:AI41"/>
    <mergeCell ref="N42:W42"/>
    <mergeCell ref="Z42:AI42"/>
    <mergeCell ref="N43:W43"/>
    <mergeCell ref="Z43:AI43"/>
    <mergeCell ref="S40:T40"/>
    <mergeCell ref="U40:W40"/>
    <mergeCell ref="Z40:AA40"/>
    <mergeCell ref="AB40:AD40"/>
    <mergeCell ref="AE40:AF40"/>
    <mergeCell ref="AG40:AI40"/>
    <mergeCell ref="B40:C40"/>
    <mergeCell ref="D40:F40"/>
    <mergeCell ref="G40:H40"/>
    <mergeCell ref="I40:K40"/>
    <mergeCell ref="N40:O40"/>
    <mergeCell ref="P40:R40"/>
    <mergeCell ref="U39:W39"/>
    <mergeCell ref="Y39:Y40"/>
    <mergeCell ref="Z39:AA39"/>
    <mergeCell ref="AB39:AD39"/>
    <mergeCell ref="AE39:AF39"/>
    <mergeCell ref="AG39:AI39"/>
    <mergeCell ref="AE38:AG38"/>
    <mergeCell ref="A39:A40"/>
    <mergeCell ref="B39:C39"/>
    <mergeCell ref="D39:F39"/>
    <mergeCell ref="G39:H39"/>
    <mergeCell ref="I39:K39"/>
    <mergeCell ref="M39:M40"/>
    <mergeCell ref="N39:O39"/>
    <mergeCell ref="P39:R39"/>
    <mergeCell ref="S39:T39"/>
    <mergeCell ref="C38:D38"/>
    <mergeCell ref="E38:F38"/>
    <mergeCell ref="H38:J38"/>
    <mergeCell ref="N38:P38"/>
    <mergeCell ref="S38:U38"/>
    <mergeCell ref="Z38:AB38"/>
    <mergeCell ref="AC36:AE36"/>
    <mergeCell ref="AF36:AI36"/>
    <mergeCell ref="N37:P37"/>
    <mergeCell ref="Q37:S37"/>
    <mergeCell ref="T37:W37"/>
    <mergeCell ref="Z37:AB37"/>
    <mergeCell ref="AC37:AE37"/>
    <mergeCell ref="AF37:AI37"/>
    <mergeCell ref="AC34:AE34"/>
    <mergeCell ref="AF34:AI34"/>
    <mergeCell ref="N35:P35"/>
    <mergeCell ref="Q35:S35"/>
    <mergeCell ref="T35:W35"/>
    <mergeCell ref="Z35:AB35"/>
    <mergeCell ref="AC35:AE35"/>
    <mergeCell ref="AF35:AI35"/>
    <mergeCell ref="M34:M37"/>
    <mergeCell ref="N34:P34"/>
    <mergeCell ref="Q34:S34"/>
    <mergeCell ref="T34:W34"/>
    <mergeCell ref="Y34:Y37"/>
    <mergeCell ref="Z34:AB34"/>
    <mergeCell ref="N36:P36"/>
    <mergeCell ref="Q36:S36"/>
    <mergeCell ref="T36:W36"/>
    <mergeCell ref="Z36:AB36"/>
    <mergeCell ref="AF32:AI32"/>
    <mergeCell ref="B33:D33"/>
    <mergeCell ref="E33:G33"/>
    <mergeCell ref="H33:K33"/>
    <mergeCell ref="N33:P33"/>
    <mergeCell ref="Q33:S33"/>
    <mergeCell ref="T33:W33"/>
    <mergeCell ref="Z33:AB33"/>
    <mergeCell ref="AC33:AE33"/>
    <mergeCell ref="AF33:AI33"/>
    <mergeCell ref="Q31:S31"/>
    <mergeCell ref="T31:W31"/>
    <mergeCell ref="Y31:Y33"/>
    <mergeCell ref="Z31:AB31"/>
    <mergeCell ref="AC31:AE31"/>
    <mergeCell ref="AF31:AI31"/>
    <mergeCell ref="Q32:S32"/>
    <mergeCell ref="T32:W32"/>
    <mergeCell ref="Z32:AB32"/>
    <mergeCell ref="AC32:AE32"/>
    <mergeCell ref="A31:A33"/>
    <mergeCell ref="B31:D31"/>
    <mergeCell ref="E31:G31"/>
    <mergeCell ref="H31:K31"/>
    <mergeCell ref="M31:M33"/>
    <mergeCell ref="N31:P31"/>
    <mergeCell ref="B32:D32"/>
    <mergeCell ref="E32:G32"/>
    <mergeCell ref="H32:K32"/>
    <mergeCell ref="N32:P32"/>
    <mergeCell ref="Z29:AB30"/>
    <mergeCell ref="AC29:AE29"/>
    <mergeCell ref="AF29:AI29"/>
    <mergeCell ref="E30:G30"/>
    <mergeCell ref="H30:K30"/>
    <mergeCell ref="Q30:S30"/>
    <mergeCell ref="T30:W30"/>
    <mergeCell ref="AC30:AE30"/>
    <mergeCell ref="AF30:AI30"/>
    <mergeCell ref="B29:D30"/>
    <mergeCell ref="E29:G29"/>
    <mergeCell ref="H29:K29"/>
    <mergeCell ref="N29:P30"/>
    <mergeCell ref="Q29:S29"/>
    <mergeCell ref="T29:W29"/>
    <mergeCell ref="AF27:AI27"/>
    <mergeCell ref="E28:G28"/>
    <mergeCell ref="H28:K28"/>
    <mergeCell ref="Q28:S28"/>
    <mergeCell ref="T28:W28"/>
    <mergeCell ref="AC28:AE28"/>
    <mergeCell ref="AF28:AI28"/>
    <mergeCell ref="H27:K27"/>
    <mergeCell ref="N27:P28"/>
    <mergeCell ref="Q27:S27"/>
    <mergeCell ref="T27:W27"/>
    <mergeCell ref="Z27:AB28"/>
    <mergeCell ref="AC27:AE27"/>
    <mergeCell ref="Q25:S25"/>
    <mergeCell ref="T25:W25"/>
    <mergeCell ref="Y25:Y30"/>
    <mergeCell ref="Z25:AB26"/>
    <mergeCell ref="AC25:AE25"/>
    <mergeCell ref="AF25:AI25"/>
    <mergeCell ref="Q26:S26"/>
    <mergeCell ref="T26:W26"/>
    <mergeCell ref="AC26:AE26"/>
    <mergeCell ref="AF26:AI26"/>
    <mergeCell ref="A25:A30"/>
    <mergeCell ref="B25:D26"/>
    <mergeCell ref="E25:G25"/>
    <mergeCell ref="H25:K25"/>
    <mergeCell ref="M25:M30"/>
    <mergeCell ref="N25:P26"/>
    <mergeCell ref="E26:G26"/>
    <mergeCell ref="H26:K26"/>
    <mergeCell ref="B27:D28"/>
    <mergeCell ref="E27:G27"/>
    <mergeCell ref="Y23:Y24"/>
    <mergeCell ref="Z23:AD23"/>
    <mergeCell ref="AE23:AI23"/>
    <mergeCell ref="B24:K24"/>
    <mergeCell ref="N24:R24"/>
    <mergeCell ref="S24:W24"/>
    <mergeCell ref="Z24:AD24"/>
    <mergeCell ref="AE24:AI24"/>
    <mergeCell ref="A23:A24"/>
    <mergeCell ref="B23:F23"/>
    <mergeCell ref="G23:K23"/>
    <mergeCell ref="M23:M24"/>
    <mergeCell ref="N23:R23"/>
    <mergeCell ref="S23:W23"/>
    <mergeCell ref="Z21:AB21"/>
    <mergeCell ref="AC21:AE21"/>
    <mergeCell ref="AF21:AI21"/>
    <mergeCell ref="N22:P22"/>
    <mergeCell ref="Q22:W22"/>
    <mergeCell ref="Z22:AB22"/>
    <mergeCell ref="AC22:AI22"/>
    <mergeCell ref="B21:K21"/>
    <mergeCell ref="M21:M22"/>
    <mergeCell ref="N21:P21"/>
    <mergeCell ref="Q21:S21"/>
    <mergeCell ref="T21:W21"/>
    <mergeCell ref="Y21:Y22"/>
    <mergeCell ref="Z19:AB19"/>
    <mergeCell ref="AC19:AE19"/>
    <mergeCell ref="AF19:AI19"/>
    <mergeCell ref="N20:P20"/>
    <mergeCell ref="Q20:S20"/>
    <mergeCell ref="T20:W20"/>
    <mergeCell ref="Z20:AB20"/>
    <mergeCell ref="AC20:AE20"/>
    <mergeCell ref="AF20:AI20"/>
    <mergeCell ref="Z17:AB17"/>
    <mergeCell ref="AC17:AE17"/>
    <mergeCell ref="AF17:AI17"/>
    <mergeCell ref="N18:P18"/>
    <mergeCell ref="Q18:S18"/>
    <mergeCell ref="T18:W18"/>
    <mergeCell ref="Z18:AB18"/>
    <mergeCell ref="AC18:AE18"/>
    <mergeCell ref="AF18:AI18"/>
    <mergeCell ref="B17:K17"/>
    <mergeCell ref="M17:M20"/>
    <mergeCell ref="N17:P17"/>
    <mergeCell ref="Q17:S17"/>
    <mergeCell ref="T17:W17"/>
    <mergeCell ref="Y17:Y20"/>
    <mergeCell ref="N19:P19"/>
    <mergeCell ref="Q19:S19"/>
    <mergeCell ref="T19:W19"/>
    <mergeCell ref="N16:P16"/>
    <mergeCell ref="Q16:S16"/>
    <mergeCell ref="T16:W16"/>
    <mergeCell ref="Z16:AB16"/>
    <mergeCell ref="AC16:AE16"/>
    <mergeCell ref="AF16:AI16"/>
    <mergeCell ref="Z14:AB14"/>
    <mergeCell ref="AC14:AE14"/>
    <mergeCell ref="AF14:AI14"/>
    <mergeCell ref="N15:P15"/>
    <mergeCell ref="Q15:S15"/>
    <mergeCell ref="T15:W15"/>
    <mergeCell ref="Z15:AB15"/>
    <mergeCell ref="AC15:AE15"/>
    <mergeCell ref="AF15:AI15"/>
    <mergeCell ref="B13:K13"/>
    <mergeCell ref="O13:W13"/>
    <mergeCell ref="AA13:AI13"/>
    <mergeCell ref="A14:A16"/>
    <mergeCell ref="B14:K14"/>
    <mergeCell ref="M14:M16"/>
    <mergeCell ref="N14:P14"/>
    <mergeCell ref="Q14:S14"/>
    <mergeCell ref="T14:W14"/>
    <mergeCell ref="Y14:Y16"/>
    <mergeCell ref="AE10:AG10"/>
    <mergeCell ref="B11:K11"/>
    <mergeCell ref="O11:W11"/>
    <mergeCell ref="AA11:AI11"/>
    <mergeCell ref="B12:K12"/>
    <mergeCell ref="O12:W12"/>
    <mergeCell ref="AA12:AI12"/>
    <mergeCell ref="B10:D10"/>
    <mergeCell ref="E10:G10"/>
    <mergeCell ref="H10:K10"/>
    <mergeCell ref="N10:R10"/>
    <mergeCell ref="S10:U10"/>
    <mergeCell ref="Z10:AD10"/>
    <mergeCell ref="B8:K8"/>
    <mergeCell ref="N8:W8"/>
    <mergeCell ref="Z8:AI8"/>
    <mergeCell ref="B9:K9"/>
    <mergeCell ref="N9:W9"/>
    <mergeCell ref="Z9:AI9"/>
    <mergeCell ref="A6:K6"/>
    <mergeCell ref="M6:W6"/>
    <mergeCell ref="Y6:AI6"/>
    <mergeCell ref="A7:K7"/>
    <mergeCell ref="M7:W7"/>
    <mergeCell ref="Y7:AI7"/>
  </mergeCells>
  <printOptions horizontalCentered="1" verticalCentered="1"/>
  <pageMargins left="0.11811023622047245" right="0.31496062992125984" top="0.59055118110236227" bottom="0.59055118110236227" header="0.31496062992125984" footer="0.11811023622047245"/>
  <pageSetup paperSize="9" scale="4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D1741-0801-4F21-9D15-9501119956F0}">
  <sheetPr>
    <pageSetUpPr fitToPage="1"/>
  </sheetPr>
  <dimension ref="C1:R266"/>
  <sheetViews>
    <sheetView topLeftCell="B1" zoomScale="50" zoomScaleNormal="50" workbookViewId="0">
      <selection activeCell="AB4" sqref="AB4"/>
    </sheetView>
  </sheetViews>
  <sheetFormatPr defaultColWidth="9.140625" defaultRowHeight="12.75" outlineLevelRow="2"/>
  <cols>
    <col min="1" max="2" width="9.140625" style="3"/>
    <col min="3" max="3" width="9.42578125" style="1" customWidth="1"/>
    <col min="4" max="4" width="78" style="3" customWidth="1"/>
    <col min="5" max="5" width="25.7109375" style="3" customWidth="1"/>
    <col min="6" max="7" width="21" style="3" customWidth="1"/>
    <col min="8" max="14" width="25.7109375" style="3" customWidth="1"/>
    <col min="15" max="15" width="9.28515625" style="3" customWidth="1"/>
    <col min="16" max="16" width="23.140625" style="3" customWidth="1"/>
    <col min="17" max="17" width="29.7109375" style="3" customWidth="1"/>
    <col min="18" max="18" width="9.28515625" style="3" customWidth="1"/>
    <col min="19" max="19" width="9.42578125" style="3" customWidth="1"/>
    <col min="20" max="16384" width="9.140625" style="3"/>
  </cols>
  <sheetData>
    <row r="1" spans="3:14" ht="32.25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3:14" ht="51.75" customHeight="1" thickTop="1" thickBot="1">
      <c r="C2" s="4"/>
      <c r="D2" s="5" t="s">
        <v>0</v>
      </c>
      <c r="E2" s="5"/>
      <c r="F2" s="5"/>
      <c r="G2" s="5"/>
      <c r="H2" s="5"/>
      <c r="I2" s="5"/>
      <c r="J2" s="5"/>
      <c r="K2" s="5"/>
      <c r="L2" s="5"/>
      <c r="M2" s="5"/>
      <c r="N2" s="6"/>
    </row>
    <row r="3" spans="3:14" ht="49.5" customHeight="1" thickTop="1" thickBot="1">
      <c r="C3" s="7"/>
      <c r="D3" s="8" t="s">
        <v>1</v>
      </c>
      <c r="E3" s="8"/>
      <c r="F3" s="8"/>
      <c r="G3" s="8"/>
      <c r="H3" s="8"/>
      <c r="I3" s="8"/>
      <c r="J3" s="8"/>
      <c r="K3" s="8"/>
      <c r="L3" s="8"/>
      <c r="M3" s="8"/>
      <c r="N3" s="9"/>
    </row>
    <row r="4" spans="3:14" ht="47.25" customHeight="1" thickTop="1">
      <c r="C4" s="10">
        <v>1</v>
      </c>
      <c r="D4" s="11" t="s">
        <v>2</v>
      </c>
      <c r="E4" s="12"/>
      <c r="F4" s="12"/>
      <c r="G4" s="12"/>
      <c r="H4" s="12"/>
      <c r="I4" s="12"/>
      <c r="J4" s="12"/>
      <c r="K4" s="12"/>
      <c r="L4" s="12"/>
      <c r="M4" s="12"/>
      <c r="N4" s="13"/>
    </row>
    <row r="5" spans="3:14" ht="43.5" customHeight="1">
      <c r="C5" s="14"/>
      <c r="D5" s="15" t="s">
        <v>3</v>
      </c>
      <c r="E5" s="16" t="s">
        <v>4</v>
      </c>
      <c r="F5" s="16"/>
      <c r="G5" s="16"/>
      <c r="H5" s="16"/>
      <c r="I5" s="16"/>
      <c r="J5" s="16"/>
      <c r="K5" s="16"/>
      <c r="L5" s="16"/>
      <c r="M5" s="16"/>
      <c r="N5" s="17"/>
    </row>
    <row r="6" spans="3:14" ht="43.5" customHeight="1">
      <c r="C6" s="14"/>
      <c r="D6" s="15" t="s">
        <v>5</v>
      </c>
      <c r="E6" s="18" t="s">
        <v>6</v>
      </c>
      <c r="F6" s="19"/>
      <c r="G6" s="19"/>
      <c r="H6" s="19"/>
      <c r="I6" s="19"/>
      <c r="J6" s="19"/>
      <c r="K6" s="19"/>
      <c r="L6" s="19"/>
      <c r="M6" s="19"/>
      <c r="N6" s="20"/>
    </row>
    <row r="7" spans="3:14" ht="33" customHeight="1">
      <c r="C7" s="14"/>
      <c r="D7" s="15" t="s">
        <v>7</v>
      </c>
      <c r="E7" s="21">
        <f>E224</f>
        <v>5726016.767713638</v>
      </c>
      <c r="F7" s="21"/>
      <c r="G7" s="21"/>
      <c r="H7" s="21"/>
      <c r="I7" s="21"/>
      <c r="J7" s="21"/>
      <c r="K7" s="21"/>
      <c r="L7" s="21"/>
      <c r="M7" s="21"/>
      <c r="N7" s="22"/>
    </row>
    <row r="8" spans="3:14" ht="39.75" customHeight="1">
      <c r="C8" s="14"/>
      <c r="D8" s="15" t="s">
        <v>8</v>
      </c>
      <c r="E8" s="21">
        <f>E56</f>
        <v>6325000</v>
      </c>
      <c r="F8" s="21"/>
      <c r="G8" s="21"/>
      <c r="H8" s="21"/>
      <c r="I8" s="21"/>
      <c r="J8" s="21"/>
      <c r="K8" s="21"/>
      <c r="L8" s="21"/>
      <c r="M8" s="21"/>
      <c r="N8" s="22"/>
    </row>
    <row r="9" spans="3:14" ht="35.25" customHeight="1">
      <c r="C9" s="14"/>
      <c r="D9" s="15" t="s">
        <v>9</v>
      </c>
      <c r="E9" s="21">
        <f>(E152+J152)</f>
        <v>19276801666.666668</v>
      </c>
      <c r="F9" s="21"/>
      <c r="G9" s="21"/>
      <c r="H9" s="21"/>
      <c r="I9" s="21"/>
      <c r="J9" s="21"/>
      <c r="K9" s="21"/>
      <c r="L9" s="21"/>
      <c r="M9" s="21"/>
      <c r="N9" s="22"/>
    </row>
    <row r="10" spans="3:14" ht="47.25" customHeight="1" thickBot="1">
      <c r="C10" s="14"/>
      <c r="D10" s="23" t="s">
        <v>10</v>
      </c>
      <c r="E10" s="24" t="s">
        <v>11</v>
      </c>
      <c r="F10" s="24"/>
      <c r="G10" s="24"/>
      <c r="H10" s="24"/>
      <c r="I10" s="24"/>
      <c r="J10" s="24"/>
      <c r="K10" s="24"/>
      <c r="L10" s="24"/>
      <c r="M10" s="24"/>
      <c r="N10" s="25"/>
    </row>
    <row r="11" spans="3:14" ht="29.25" customHeight="1" thickTop="1">
      <c r="C11" s="14"/>
      <c r="D11" s="26" t="s">
        <v>12</v>
      </c>
      <c r="E11" s="27" t="s">
        <v>13</v>
      </c>
      <c r="F11" s="27"/>
      <c r="G11" s="27"/>
      <c r="H11" s="27"/>
      <c r="I11" s="27"/>
      <c r="J11" s="27"/>
      <c r="K11" s="27"/>
      <c r="L11" s="27"/>
      <c r="M11" s="27"/>
      <c r="N11" s="28"/>
    </row>
    <row r="12" spans="3:14" ht="87.75" customHeight="1">
      <c r="C12" s="14"/>
      <c r="D12" s="29" t="s">
        <v>14</v>
      </c>
      <c r="E12" s="27" t="s">
        <v>15</v>
      </c>
      <c r="F12" s="27"/>
      <c r="G12" s="27"/>
      <c r="H12" s="27"/>
      <c r="I12" s="27"/>
      <c r="J12" s="27"/>
      <c r="K12" s="27"/>
      <c r="L12" s="27"/>
      <c r="M12" s="27"/>
      <c r="N12" s="28"/>
    </row>
    <row r="13" spans="3:14" ht="54.75" hidden="1" customHeight="1" outlineLevel="1">
      <c r="C13" s="14"/>
      <c r="D13" s="29" t="s">
        <v>16</v>
      </c>
      <c r="E13" s="30" t="s">
        <v>17</v>
      </c>
      <c r="F13" s="27"/>
      <c r="G13" s="27"/>
      <c r="H13" s="27"/>
      <c r="I13" s="27"/>
      <c r="J13" s="27"/>
      <c r="K13" s="27"/>
      <c r="L13" s="27"/>
      <c r="M13" s="27"/>
      <c r="N13" s="28"/>
    </row>
    <row r="14" spans="3:14" ht="54.75" customHeight="1" collapsed="1">
      <c r="C14" s="14"/>
      <c r="D14" s="29" t="s">
        <v>18</v>
      </c>
      <c r="E14" s="27" t="s">
        <v>19</v>
      </c>
      <c r="F14" s="27"/>
      <c r="G14" s="27"/>
      <c r="H14" s="27"/>
      <c r="I14" s="27"/>
      <c r="J14" s="27"/>
      <c r="K14" s="27"/>
      <c r="L14" s="27"/>
      <c r="M14" s="27"/>
      <c r="N14" s="28"/>
    </row>
    <row r="15" spans="3:14" ht="42" customHeight="1">
      <c r="C15" s="14"/>
      <c r="D15" s="31" t="s">
        <v>20</v>
      </c>
      <c r="E15" s="32" t="str">
        <f>E6</f>
        <v>Сельское хозяйство</v>
      </c>
      <c r="F15" s="27"/>
      <c r="G15" s="27"/>
      <c r="H15" s="27"/>
      <c r="I15" s="27"/>
      <c r="J15" s="27"/>
      <c r="K15" s="27"/>
      <c r="L15" s="27"/>
      <c r="M15" s="27"/>
      <c r="N15" s="28"/>
    </row>
    <row r="16" spans="3:14" ht="30" customHeight="1" thickBot="1">
      <c r="C16" s="14"/>
      <c r="D16" s="33" t="s">
        <v>21</v>
      </c>
      <c r="E16" s="34" t="s">
        <v>22</v>
      </c>
      <c r="F16" s="34"/>
      <c r="G16" s="34"/>
      <c r="H16" s="34"/>
      <c r="I16" s="34"/>
      <c r="J16" s="34"/>
      <c r="K16" s="34"/>
      <c r="L16" s="34"/>
      <c r="M16" s="34"/>
      <c r="N16" s="35"/>
    </row>
    <row r="17" spans="3:14" ht="45" customHeight="1" thickTop="1">
      <c r="C17" s="14"/>
      <c r="D17" s="36" t="s">
        <v>23</v>
      </c>
      <c r="E17" s="37" t="s">
        <v>24</v>
      </c>
      <c r="F17" s="38"/>
      <c r="G17" s="38"/>
      <c r="H17" s="38"/>
      <c r="I17" s="38"/>
      <c r="J17" s="38"/>
      <c r="K17" s="38"/>
      <c r="L17" s="38"/>
      <c r="M17" s="38"/>
      <c r="N17" s="39"/>
    </row>
    <row r="18" spans="3:14" ht="51.75" hidden="1" customHeight="1" outlineLevel="1">
      <c r="C18" s="14"/>
      <c r="D18" s="40" t="s">
        <v>14</v>
      </c>
      <c r="E18" s="41" t="s">
        <v>25</v>
      </c>
      <c r="F18" s="42"/>
      <c r="G18" s="42"/>
      <c r="H18" s="42"/>
      <c r="I18" s="42"/>
      <c r="J18" s="42"/>
      <c r="K18" s="42"/>
      <c r="L18" s="42"/>
      <c r="M18" s="42"/>
      <c r="N18" s="43"/>
    </row>
    <row r="19" spans="3:14" ht="49.5" hidden="1" customHeight="1" outlineLevel="1">
      <c r="C19" s="14"/>
      <c r="D19" s="40" t="s">
        <v>16</v>
      </c>
      <c r="E19" s="41" t="s">
        <v>25</v>
      </c>
      <c r="F19" s="42"/>
      <c r="G19" s="42"/>
      <c r="H19" s="42"/>
      <c r="I19" s="42"/>
      <c r="J19" s="42"/>
      <c r="K19" s="42"/>
      <c r="L19" s="42"/>
      <c r="M19" s="42"/>
      <c r="N19" s="43"/>
    </row>
    <row r="20" spans="3:14" ht="55.5" hidden="1" customHeight="1" outlineLevel="1">
      <c r="C20" s="14"/>
      <c r="D20" s="40" t="s">
        <v>18</v>
      </c>
      <c r="E20" s="41" t="s">
        <v>25</v>
      </c>
      <c r="F20" s="42"/>
      <c r="G20" s="42"/>
      <c r="H20" s="42"/>
      <c r="I20" s="42"/>
      <c r="J20" s="42"/>
      <c r="K20" s="42"/>
      <c r="L20" s="42"/>
      <c r="M20" s="42"/>
      <c r="N20" s="43"/>
    </row>
    <row r="21" spans="3:14" ht="39" customHeight="1" collapsed="1">
      <c r="C21" s="14"/>
      <c r="D21" s="44" t="s">
        <v>26</v>
      </c>
      <c r="E21" s="32" t="str">
        <f>E15</f>
        <v>Сельское хозяйство</v>
      </c>
      <c r="F21" s="27"/>
      <c r="G21" s="27"/>
      <c r="H21" s="27"/>
      <c r="I21" s="27"/>
      <c r="J21" s="27"/>
      <c r="K21" s="27"/>
      <c r="L21" s="27"/>
      <c r="M21" s="27"/>
      <c r="N21" s="28"/>
    </row>
    <row r="22" spans="3:14" ht="37.5" customHeight="1" thickBot="1">
      <c r="C22" s="14"/>
      <c r="D22" s="45" t="s">
        <v>21</v>
      </c>
      <c r="E22" s="46" t="s">
        <v>27</v>
      </c>
      <c r="F22" s="46"/>
      <c r="G22" s="46"/>
      <c r="H22" s="46"/>
      <c r="I22" s="46"/>
      <c r="J22" s="46"/>
      <c r="K22" s="46"/>
      <c r="L22" s="46"/>
      <c r="M22" s="46"/>
      <c r="N22" s="47"/>
    </row>
    <row r="23" spans="3:14" ht="45" hidden="1" customHeight="1" outlineLevel="1" thickTop="1">
      <c r="C23" s="48"/>
      <c r="D23" s="49" t="s">
        <v>28</v>
      </c>
      <c r="E23" s="50" t="s">
        <v>25</v>
      </c>
      <c r="F23" s="51"/>
      <c r="G23" s="51"/>
      <c r="H23" s="51"/>
      <c r="I23" s="51"/>
      <c r="J23" s="51"/>
      <c r="K23" s="51"/>
      <c r="L23" s="51"/>
      <c r="M23" s="51"/>
      <c r="N23" s="52"/>
    </row>
    <row r="24" spans="3:14" ht="51.75" hidden="1" customHeight="1" outlineLevel="1">
      <c r="C24" s="48"/>
      <c r="D24" s="53" t="s">
        <v>29</v>
      </c>
      <c r="E24" s="54" t="s">
        <v>25</v>
      </c>
      <c r="F24" s="55"/>
      <c r="G24" s="55"/>
      <c r="H24" s="55"/>
      <c r="I24" s="55"/>
      <c r="J24" s="55"/>
      <c r="K24" s="55"/>
      <c r="L24" s="55"/>
      <c r="M24" s="55"/>
      <c r="N24" s="56"/>
    </row>
    <row r="25" spans="3:14" ht="39" hidden="1" customHeight="1" outlineLevel="1">
      <c r="C25" s="48"/>
      <c r="D25" s="57" t="s">
        <v>30</v>
      </c>
      <c r="E25" s="32">
        <f>K202</f>
        <v>0</v>
      </c>
      <c r="F25" s="27"/>
      <c r="G25" s="27"/>
      <c r="H25" s="27"/>
      <c r="I25" s="27"/>
      <c r="J25" s="27"/>
      <c r="K25" s="27"/>
      <c r="L25" s="27"/>
      <c r="M25" s="27"/>
      <c r="N25" s="28"/>
    </row>
    <row r="26" spans="3:14" ht="37.5" hidden="1" customHeight="1" outlineLevel="1">
      <c r="C26" s="48"/>
      <c r="D26" s="57" t="s">
        <v>21</v>
      </c>
      <c r="E26" s="27" t="s">
        <v>31</v>
      </c>
      <c r="F26" s="27"/>
      <c r="G26" s="27"/>
      <c r="H26" s="27"/>
      <c r="I26" s="27"/>
      <c r="J26" s="27"/>
      <c r="K26" s="27"/>
      <c r="L26" s="27"/>
      <c r="M26" s="27"/>
      <c r="N26" s="28"/>
    </row>
    <row r="27" spans="3:14" ht="33.75" hidden="1" customHeight="1" outlineLevel="1" thickBot="1">
      <c r="C27" s="48"/>
      <c r="D27" s="58"/>
      <c r="E27" s="59"/>
      <c r="F27" s="60"/>
      <c r="G27" s="60"/>
      <c r="H27" s="60"/>
      <c r="I27" s="60"/>
      <c r="J27" s="60"/>
      <c r="K27" s="60"/>
      <c r="L27" s="60"/>
      <c r="M27" s="60"/>
      <c r="N27" s="61"/>
    </row>
    <row r="28" spans="3:14" ht="18" hidden="1" customHeight="1" outlineLevel="1" thickTop="1">
      <c r="C28" s="48"/>
      <c r="D28" s="62"/>
      <c r="E28" s="63"/>
      <c r="F28" s="63"/>
      <c r="G28" s="63"/>
      <c r="H28" s="63"/>
      <c r="I28" s="63"/>
      <c r="J28" s="63"/>
      <c r="K28" s="63"/>
      <c r="L28" s="63"/>
      <c r="M28" s="63"/>
      <c r="N28" s="64"/>
    </row>
    <row r="29" spans="3:14" ht="21" hidden="1" customHeight="1" outlineLevel="1" thickBot="1">
      <c r="C29" s="65"/>
      <c r="D29" s="62"/>
      <c r="E29" s="63"/>
      <c r="F29" s="63"/>
      <c r="G29" s="63"/>
      <c r="H29" s="63"/>
      <c r="I29" s="63"/>
      <c r="J29" s="63"/>
      <c r="K29" s="63"/>
      <c r="L29" s="63"/>
      <c r="M29" s="63"/>
      <c r="N29" s="64"/>
    </row>
    <row r="30" spans="3:14" ht="51.75" customHeight="1" collapsed="1" thickTop="1">
      <c r="C30" s="10">
        <v>2</v>
      </c>
      <c r="D30" s="11" t="s">
        <v>32</v>
      </c>
      <c r="E30" s="12"/>
      <c r="F30" s="12"/>
      <c r="G30" s="12"/>
      <c r="H30" s="12"/>
      <c r="I30" s="12"/>
      <c r="J30" s="12"/>
      <c r="K30" s="12"/>
      <c r="L30" s="12"/>
      <c r="M30" s="12"/>
      <c r="N30" s="13"/>
    </row>
    <row r="31" spans="3:14" ht="50.25" customHeight="1">
      <c r="C31" s="14"/>
      <c r="D31" s="66" t="s">
        <v>33</v>
      </c>
      <c r="E31" s="67"/>
      <c r="F31" s="67"/>
      <c r="G31" s="67"/>
      <c r="H31" s="67"/>
      <c r="I31" s="67"/>
      <c r="J31" s="67"/>
      <c r="K31" s="67"/>
      <c r="L31" s="67"/>
      <c r="M31" s="67"/>
      <c r="N31" s="68"/>
    </row>
    <row r="32" spans="3:14" ht="48.75" customHeight="1">
      <c r="C32" s="14"/>
      <c r="D32" s="69" t="s">
        <v>34</v>
      </c>
      <c r="E32" s="67" t="s">
        <v>35</v>
      </c>
      <c r="F32" s="67"/>
      <c r="G32" s="67"/>
      <c r="H32" s="67"/>
      <c r="I32" s="67"/>
      <c r="J32" s="67"/>
      <c r="K32" s="67"/>
      <c r="L32" s="67"/>
      <c r="M32" s="67"/>
      <c r="N32" s="68"/>
    </row>
    <row r="33" spans="3:18" ht="54.75" customHeight="1">
      <c r="C33" s="14"/>
      <c r="D33" s="69"/>
      <c r="E33" s="70" t="s">
        <v>36</v>
      </c>
      <c r="F33" s="71"/>
      <c r="G33" s="71"/>
      <c r="H33" s="72"/>
      <c r="I33" s="73" t="s">
        <v>37</v>
      </c>
      <c r="J33" s="73"/>
      <c r="K33" s="73"/>
      <c r="L33" s="71" t="s">
        <v>38</v>
      </c>
      <c r="M33" s="71"/>
      <c r="N33" s="74"/>
    </row>
    <row r="34" spans="3:18" ht="296.25" customHeight="1">
      <c r="C34" s="14"/>
      <c r="D34" s="69" t="s">
        <v>39</v>
      </c>
      <c r="E34" s="75"/>
      <c r="F34" s="76"/>
      <c r="G34" s="76"/>
      <c r="H34" s="77"/>
      <c r="I34" s="75"/>
      <c r="J34" s="76"/>
      <c r="K34" s="76"/>
      <c r="L34" s="76"/>
      <c r="M34" s="76"/>
      <c r="N34" s="78"/>
      <c r="Q34"/>
    </row>
    <row r="35" spans="3:18" ht="8.25" customHeight="1">
      <c r="C35" s="14"/>
      <c r="D35" s="69"/>
      <c r="E35" s="79"/>
      <c r="F35" s="80"/>
      <c r="G35" s="80"/>
      <c r="H35" s="81"/>
      <c r="I35" s="79"/>
      <c r="J35" s="80"/>
      <c r="K35" s="80"/>
      <c r="L35" s="80"/>
      <c r="M35" s="80"/>
      <c r="N35" s="82"/>
      <c r="P35"/>
    </row>
    <row r="36" spans="3:18" ht="90" customHeight="1">
      <c r="C36" s="14"/>
      <c r="D36" s="83" t="s">
        <v>40</v>
      </c>
      <c r="E36" s="84" t="s">
        <v>41</v>
      </c>
      <c r="F36" s="84"/>
      <c r="G36" s="84"/>
      <c r="H36" s="84"/>
      <c r="I36" s="84"/>
      <c r="J36" s="84"/>
      <c r="K36" s="84"/>
      <c r="L36" s="84"/>
      <c r="M36" s="84"/>
      <c r="N36" s="85"/>
    </row>
    <row r="37" spans="3:18" ht="168" customHeight="1">
      <c r="C37" s="14"/>
      <c r="D37" s="83"/>
      <c r="E37" s="84" t="s">
        <v>42</v>
      </c>
      <c r="F37" s="84"/>
      <c r="G37" s="84"/>
      <c r="H37" s="84"/>
      <c r="I37" s="84"/>
      <c r="J37" s="84"/>
      <c r="K37" s="84"/>
      <c r="L37" s="84"/>
      <c r="M37" s="84"/>
      <c r="N37" s="85"/>
    </row>
    <row r="38" spans="3:18" ht="75" customHeight="1">
      <c r="C38" s="14"/>
      <c r="D38" s="83"/>
      <c r="E38" s="84" t="s">
        <v>43</v>
      </c>
      <c r="F38" s="84"/>
      <c r="G38" s="84"/>
      <c r="H38" s="84"/>
      <c r="I38" s="84"/>
      <c r="J38" s="84"/>
      <c r="K38" s="84"/>
      <c r="L38" s="84"/>
      <c r="M38" s="84"/>
      <c r="N38" s="85"/>
    </row>
    <row r="39" spans="3:18" ht="47.25" customHeight="1">
      <c r="C39" s="14"/>
      <c r="D39" s="86" t="s">
        <v>44</v>
      </c>
      <c r="E39" s="87" t="s">
        <v>45</v>
      </c>
      <c r="F39" s="87"/>
      <c r="G39" s="87"/>
      <c r="H39" s="87"/>
      <c r="I39" s="87"/>
      <c r="J39" s="87"/>
      <c r="K39" s="87"/>
      <c r="L39" s="87"/>
      <c r="M39" s="87"/>
      <c r="N39" s="88"/>
    </row>
    <row r="40" spans="3:18" ht="90.75" customHeight="1">
      <c r="C40" s="14"/>
      <c r="D40" s="86" t="s">
        <v>46</v>
      </c>
      <c r="E40" s="89" t="s">
        <v>47</v>
      </c>
      <c r="F40" s="89"/>
      <c r="G40" s="89"/>
      <c r="H40" s="89"/>
      <c r="I40" s="89"/>
      <c r="J40" s="89"/>
      <c r="K40" s="89"/>
      <c r="L40" s="89"/>
      <c r="M40" s="89"/>
      <c r="N40" s="90"/>
    </row>
    <row r="41" spans="3:18" ht="55.5" customHeight="1">
      <c r="C41" s="14"/>
      <c r="D41" s="86" t="s">
        <v>48</v>
      </c>
      <c r="E41" s="89" t="s">
        <v>49</v>
      </c>
      <c r="F41" s="89"/>
      <c r="G41" s="89"/>
      <c r="H41" s="89"/>
      <c r="I41" s="89"/>
      <c r="J41" s="89"/>
      <c r="K41" s="89"/>
      <c r="L41" s="89"/>
      <c r="M41" s="89"/>
      <c r="N41" s="90"/>
    </row>
    <row r="42" spans="3:18" ht="72" customHeight="1">
      <c r="C42" s="14"/>
      <c r="D42" s="86" t="s">
        <v>50</v>
      </c>
      <c r="E42" s="91" t="s">
        <v>51</v>
      </c>
      <c r="F42" s="92"/>
      <c r="G42" s="92"/>
      <c r="H42" s="92"/>
      <c r="I42" s="92"/>
      <c r="J42" s="92"/>
      <c r="K42" s="92"/>
      <c r="L42" s="92"/>
      <c r="M42" s="92"/>
      <c r="N42" s="93"/>
    </row>
    <row r="43" spans="3:18" ht="48.75" hidden="1" customHeight="1" outlineLevel="1">
      <c r="C43" s="14"/>
      <c r="D43" s="86" t="s">
        <v>52</v>
      </c>
      <c r="E43" s="89"/>
      <c r="F43" s="89"/>
      <c r="G43" s="89"/>
      <c r="H43" s="89"/>
      <c r="I43" s="89"/>
      <c r="J43" s="94"/>
      <c r="K43" s="89"/>
      <c r="L43" s="89"/>
      <c r="M43" s="89"/>
      <c r="N43" s="90"/>
    </row>
    <row r="44" spans="3:18" ht="40.5" customHeight="1" collapsed="1">
      <c r="C44" s="14"/>
      <c r="D44" s="86" t="s">
        <v>34</v>
      </c>
      <c r="E44" s="87" t="s">
        <v>53</v>
      </c>
      <c r="F44" s="87"/>
      <c r="G44" s="87"/>
      <c r="H44" s="87"/>
      <c r="I44" s="87"/>
      <c r="J44" s="87"/>
      <c r="K44" s="87"/>
      <c r="L44" s="87"/>
      <c r="M44" s="87"/>
      <c r="N44" s="88"/>
    </row>
    <row r="45" spans="3:18" ht="36.75" customHeight="1">
      <c r="C45" s="14"/>
      <c r="D45" s="86" t="s">
        <v>54</v>
      </c>
      <c r="E45" s="89"/>
      <c r="F45" s="89"/>
      <c r="G45" s="89"/>
      <c r="H45" s="89"/>
      <c r="I45" s="89"/>
      <c r="J45" s="89"/>
      <c r="K45" s="89"/>
      <c r="L45" s="89"/>
      <c r="M45" s="89"/>
      <c r="N45" s="90"/>
    </row>
    <row r="46" spans="3:18" ht="39" customHeight="1">
      <c r="C46" s="14"/>
      <c r="D46" s="86" t="s">
        <v>55</v>
      </c>
      <c r="E46" s="95" t="str">
        <f>E33</f>
        <v>Помидоры</v>
      </c>
      <c r="F46" s="96"/>
      <c r="G46" s="96"/>
      <c r="H46" s="97"/>
      <c r="I46" s="87" t="str">
        <f>I33</f>
        <v>Огурцы</v>
      </c>
      <c r="J46" s="87"/>
      <c r="K46" s="87"/>
      <c r="L46" s="95" t="str">
        <f>L33</f>
        <v>Салаты</v>
      </c>
      <c r="M46" s="96"/>
      <c r="N46" s="98"/>
    </row>
    <row r="47" spans="3:18" ht="36.75" customHeight="1">
      <c r="C47" s="14"/>
      <c r="D47" s="86" t="s">
        <v>56</v>
      </c>
      <c r="E47" s="99">
        <v>15</v>
      </c>
      <c r="F47" s="100"/>
      <c r="G47" s="100"/>
      <c r="H47" s="100"/>
      <c r="I47" s="100"/>
      <c r="J47" s="100"/>
      <c r="K47" s="100"/>
      <c r="L47" s="100"/>
      <c r="M47" s="100"/>
      <c r="N47" s="101"/>
      <c r="P47" s="102">
        <f>E47+I47+L47</f>
        <v>15</v>
      </c>
      <c r="Q47" s="103"/>
      <c r="R47" s="104"/>
    </row>
    <row r="48" spans="3:18" ht="40.5" customHeight="1">
      <c r="C48" s="14"/>
      <c r="D48" s="86" t="s">
        <v>57</v>
      </c>
      <c r="E48" s="99">
        <v>10</v>
      </c>
      <c r="F48" s="100"/>
      <c r="G48" s="100"/>
      <c r="H48" s="105"/>
      <c r="I48" s="106">
        <v>3</v>
      </c>
      <c r="J48" s="106"/>
      <c r="K48" s="106"/>
      <c r="L48" s="99">
        <v>2</v>
      </c>
      <c r="M48" s="100"/>
      <c r="N48" s="101"/>
      <c r="P48" s="104"/>
      <c r="Q48" s="104"/>
      <c r="R48" s="104"/>
    </row>
    <row r="49" spans="3:18" ht="36.75" customHeight="1">
      <c r="C49" s="14"/>
      <c r="D49" s="86" t="s">
        <v>58</v>
      </c>
      <c r="E49" s="99">
        <f>'[1]Банк данных маркетинга 2'!V282</f>
        <v>550</v>
      </c>
      <c r="F49" s="100"/>
      <c r="G49" s="100"/>
      <c r="H49" s="105"/>
      <c r="I49" s="106">
        <f>'[1]Банк данных маркетинга 2'!V325</f>
        <v>750</v>
      </c>
      <c r="J49" s="106"/>
      <c r="K49" s="106"/>
      <c r="L49" s="99">
        <f>'[1]Банк данных маркетинга 2'!W255</f>
        <v>500</v>
      </c>
      <c r="M49" s="100"/>
      <c r="N49" s="101"/>
      <c r="P49" s="104"/>
      <c r="Q49" s="103"/>
      <c r="R49" s="104"/>
    </row>
    <row r="50" spans="3:18" ht="36.75" customHeight="1">
      <c r="C50" s="14"/>
      <c r="D50" s="86" t="s">
        <v>59</v>
      </c>
      <c r="E50" s="99">
        <f>E49*E48</f>
        <v>5500</v>
      </c>
      <c r="F50" s="100"/>
      <c r="G50" s="100"/>
      <c r="H50" s="105"/>
      <c r="I50" s="106">
        <f>I48*I49</f>
        <v>2250</v>
      </c>
      <c r="J50" s="106"/>
      <c r="K50" s="106"/>
      <c r="L50" s="99">
        <f>L48*L49</f>
        <v>1000</v>
      </c>
      <c r="M50" s="100"/>
      <c r="N50" s="101"/>
      <c r="P50" s="104"/>
      <c r="Q50" s="107"/>
      <c r="R50" s="104"/>
    </row>
    <row r="51" spans="3:18" ht="42" hidden="1" customHeight="1" outlineLevel="1">
      <c r="C51" s="14"/>
      <c r="D51" s="108" t="s">
        <v>60</v>
      </c>
      <c r="E51" s="89"/>
      <c r="F51" s="89"/>
      <c r="G51" s="89"/>
      <c r="H51" s="89"/>
      <c r="I51" s="89"/>
      <c r="J51" s="89"/>
      <c r="K51" s="89"/>
      <c r="L51" s="89"/>
      <c r="M51" s="89"/>
      <c r="N51" s="90"/>
    </row>
    <row r="52" spans="3:18" ht="34.5" customHeight="1" collapsed="1">
      <c r="C52" s="14"/>
      <c r="D52" s="108" t="s">
        <v>61</v>
      </c>
      <c r="E52" s="109">
        <v>800</v>
      </c>
      <c r="F52" s="110"/>
      <c r="G52" s="110"/>
      <c r="H52" s="111"/>
      <c r="I52" s="112">
        <v>500</v>
      </c>
      <c r="J52" s="112"/>
      <c r="K52" s="112"/>
      <c r="L52" s="109">
        <v>800</v>
      </c>
      <c r="M52" s="110"/>
      <c r="N52" s="113"/>
      <c r="Q52" s="107"/>
      <c r="R52" s="104"/>
    </row>
    <row r="53" spans="3:18" ht="45" customHeight="1">
      <c r="C53" s="14"/>
      <c r="D53" s="114" t="s">
        <v>62</v>
      </c>
      <c r="E53" s="115">
        <f>E54+I54+L54</f>
        <v>8750</v>
      </c>
      <c r="F53" s="89"/>
      <c r="G53" s="89"/>
      <c r="H53" s="89"/>
      <c r="I53" s="89"/>
      <c r="J53" s="89"/>
      <c r="K53" s="89"/>
      <c r="L53" s="89"/>
      <c r="M53" s="89"/>
      <c r="N53" s="90"/>
      <c r="P53" s="104"/>
      <c r="Q53" s="116"/>
      <c r="R53" s="104"/>
    </row>
    <row r="54" spans="3:18" ht="33" customHeight="1">
      <c r="C54" s="14"/>
      <c r="D54" s="117"/>
      <c r="E54" s="109">
        <f>E50</f>
        <v>5500</v>
      </c>
      <c r="F54" s="110"/>
      <c r="G54" s="110"/>
      <c r="H54" s="111"/>
      <c r="I54" s="118">
        <f>I50</f>
        <v>2250</v>
      </c>
      <c r="J54" s="118"/>
      <c r="K54" s="118"/>
      <c r="L54" s="119">
        <f>L50</f>
        <v>1000</v>
      </c>
      <c r="M54" s="120"/>
      <c r="N54" s="121"/>
      <c r="P54" s="122">
        <f>E54+I54+L54</f>
        <v>8750</v>
      </c>
    </row>
    <row r="55" spans="3:18" ht="30.75" customHeight="1">
      <c r="C55" s="14"/>
      <c r="D55" s="83" t="s">
        <v>8</v>
      </c>
      <c r="E55" s="109">
        <f>E52*E54</f>
        <v>4400000</v>
      </c>
      <c r="F55" s="110"/>
      <c r="G55" s="110"/>
      <c r="H55" s="111"/>
      <c r="I55" s="123">
        <f>I52*I54</f>
        <v>1125000</v>
      </c>
      <c r="J55" s="123"/>
      <c r="K55" s="123"/>
      <c r="L55" s="124">
        <f>L52*L54</f>
        <v>800000</v>
      </c>
      <c r="M55" s="125"/>
      <c r="N55" s="126"/>
      <c r="P55" s="104"/>
      <c r="Q55" s="103"/>
      <c r="R55" s="104"/>
    </row>
    <row r="56" spans="3:18" ht="44.25" customHeight="1" thickBot="1">
      <c r="C56" s="127"/>
      <c r="D56" s="128"/>
      <c r="E56" s="129">
        <f>E55+I55+L55</f>
        <v>6325000</v>
      </c>
      <c r="F56" s="129"/>
      <c r="G56" s="129"/>
      <c r="H56" s="129"/>
      <c r="I56" s="129"/>
      <c r="J56" s="129"/>
      <c r="K56" s="129"/>
      <c r="L56" s="129"/>
      <c r="M56" s="129"/>
      <c r="N56" s="130"/>
      <c r="Q56" s="131"/>
    </row>
    <row r="57" spans="3:18" ht="49.5" customHeight="1" thickTop="1">
      <c r="C57" s="10">
        <v>3</v>
      </c>
      <c r="D57" s="11" t="s">
        <v>63</v>
      </c>
      <c r="E57" s="12"/>
      <c r="F57" s="12"/>
      <c r="G57" s="12"/>
      <c r="H57" s="12"/>
      <c r="I57" s="12"/>
      <c r="J57" s="12"/>
      <c r="K57" s="12"/>
      <c r="L57" s="12"/>
      <c r="M57" s="12"/>
      <c r="N57" s="13"/>
    </row>
    <row r="58" spans="3:18" ht="46.5" customHeight="1">
      <c r="C58" s="14"/>
      <c r="D58" s="132" t="s">
        <v>64</v>
      </c>
      <c r="E58" s="133"/>
      <c r="F58" s="133"/>
      <c r="G58" s="133"/>
      <c r="H58" s="133"/>
      <c r="I58" s="133"/>
      <c r="J58" s="133"/>
      <c r="K58" s="133"/>
      <c r="L58" s="133"/>
      <c r="M58" s="133"/>
      <c r="N58" s="134"/>
    </row>
    <row r="59" spans="3:18" ht="42.75" customHeight="1">
      <c r="C59" s="14"/>
      <c r="D59" s="135" t="s">
        <v>65</v>
      </c>
      <c r="E59" s="87" t="s">
        <v>66</v>
      </c>
      <c r="F59" s="87"/>
      <c r="G59" s="87"/>
      <c r="H59" s="87"/>
      <c r="I59" s="87"/>
      <c r="J59" s="87"/>
      <c r="K59" s="87"/>
      <c r="L59" s="87"/>
      <c r="M59" s="87"/>
      <c r="N59" s="88"/>
    </row>
    <row r="60" spans="3:18" ht="48" customHeight="1">
      <c r="C60" s="14"/>
      <c r="D60" s="135" t="s">
        <v>67</v>
      </c>
      <c r="E60" s="89" t="s">
        <v>68</v>
      </c>
      <c r="F60" s="89"/>
      <c r="G60" s="89"/>
      <c r="H60" s="89"/>
      <c r="I60" s="89"/>
      <c r="J60" s="89"/>
      <c r="K60" s="89"/>
      <c r="L60" s="89"/>
      <c r="M60" s="89"/>
      <c r="N60" s="90"/>
    </row>
    <row r="61" spans="3:18" ht="41.25" customHeight="1">
      <c r="C61" s="14"/>
      <c r="D61" s="135" t="s">
        <v>69</v>
      </c>
      <c r="E61" s="136">
        <f>400*360/1000000*2000000</f>
        <v>288000</v>
      </c>
      <c r="F61" s="136"/>
      <c r="G61" s="136"/>
      <c r="H61" s="136"/>
      <c r="I61" s="136"/>
      <c r="J61" s="136"/>
      <c r="K61" s="136"/>
      <c r="L61" s="136"/>
      <c r="M61" s="136"/>
      <c r="N61" s="137"/>
    </row>
    <row r="62" spans="3:18" ht="47.25" hidden="1" customHeight="1" outlineLevel="1">
      <c r="C62" s="14"/>
      <c r="D62" s="135" t="s">
        <v>70</v>
      </c>
      <c r="E62" s="138">
        <v>2000000</v>
      </c>
      <c r="F62" s="138"/>
      <c r="G62" s="138"/>
      <c r="H62" s="138"/>
      <c r="I62" s="138"/>
      <c r="J62" s="138"/>
      <c r="K62" s="138"/>
      <c r="L62" s="138"/>
      <c r="M62" s="138"/>
      <c r="N62" s="139"/>
    </row>
    <row r="63" spans="3:18" ht="37.5" customHeight="1" collapsed="1">
      <c r="C63" s="14"/>
      <c r="D63" s="135" t="s">
        <v>71</v>
      </c>
      <c r="E63" s="140" t="s">
        <v>72</v>
      </c>
      <c r="F63" s="140"/>
      <c r="G63" s="89"/>
      <c r="H63" s="89"/>
      <c r="I63" s="89"/>
      <c r="J63" s="89"/>
      <c r="K63" s="89"/>
      <c r="L63" s="89"/>
      <c r="M63" s="89"/>
      <c r="N63" s="90"/>
    </row>
    <row r="64" spans="3:18" ht="39.75" customHeight="1">
      <c r="C64" s="14"/>
      <c r="D64" s="135" t="s">
        <v>73</v>
      </c>
      <c r="E64" s="141">
        <f>E61*1.06</f>
        <v>305280</v>
      </c>
      <c r="F64" s="141"/>
      <c r="G64" s="141"/>
      <c r="H64" s="141"/>
      <c r="I64" s="141"/>
      <c r="J64" s="141"/>
      <c r="K64" s="141"/>
      <c r="L64" s="141"/>
      <c r="M64" s="141"/>
      <c r="N64" s="142"/>
    </row>
    <row r="65" spans="3:16" ht="36" customHeight="1">
      <c r="C65" s="14"/>
      <c r="D65" s="135" t="s">
        <v>74</v>
      </c>
      <c r="E65" s="141">
        <f>E64*I52</f>
        <v>152640000</v>
      </c>
      <c r="F65" s="141"/>
      <c r="G65" s="141"/>
      <c r="H65" s="141"/>
      <c r="I65" s="141"/>
      <c r="J65" s="141"/>
      <c r="K65" s="141"/>
      <c r="L65" s="141"/>
      <c r="M65" s="141"/>
      <c r="N65" s="142"/>
    </row>
    <row r="66" spans="3:16" ht="47.25" customHeight="1">
      <c r="C66" s="14"/>
      <c r="D66" s="143" t="s">
        <v>75</v>
      </c>
      <c r="E66" s="89"/>
      <c r="F66" s="89"/>
      <c r="G66" s="89"/>
      <c r="H66" s="89"/>
      <c r="I66" s="89"/>
      <c r="J66" s="89"/>
      <c r="K66" s="89"/>
      <c r="L66" s="89"/>
      <c r="M66" s="89"/>
      <c r="N66" s="90"/>
    </row>
    <row r="67" spans="3:16" ht="50.25" customHeight="1">
      <c r="C67" s="14"/>
      <c r="D67" s="144" t="s">
        <v>76</v>
      </c>
      <c r="E67" s="145" t="s">
        <v>77</v>
      </c>
      <c r="F67" s="145" t="s">
        <v>78</v>
      </c>
      <c r="G67" s="145" t="s">
        <v>79</v>
      </c>
      <c r="H67" s="146"/>
      <c r="I67" s="147"/>
      <c r="J67" s="147"/>
      <c r="K67" s="94" t="s">
        <v>80</v>
      </c>
      <c r="L67" s="94"/>
      <c r="M67" s="94"/>
      <c r="N67" s="148"/>
    </row>
    <row r="68" spans="3:16" ht="41.25" customHeight="1">
      <c r="C68" s="14"/>
      <c r="D68" s="86" t="s">
        <v>81</v>
      </c>
      <c r="E68" s="149" t="str">
        <f>'[1]Все овощи импорт'!A248</f>
        <v>Товар:07 Овощи и некоторые съедобные корнеплоды и клубнеплоды</v>
      </c>
      <c r="F68" s="150"/>
      <c r="G68" s="150"/>
      <c r="H68" s="150"/>
      <c r="I68" s="150"/>
      <c r="J68" s="150"/>
      <c r="K68" s="150"/>
      <c r="L68" s="150"/>
      <c r="M68" s="150"/>
      <c r="N68" s="151"/>
      <c r="P68" s="104"/>
    </row>
    <row r="69" spans="3:16" ht="43.5" customHeight="1">
      <c r="C69" s="14"/>
      <c r="D69" s="86" t="s">
        <v>82</v>
      </c>
      <c r="E69" s="152">
        <f>'[1]Все овощи импорт'!C110/1000</f>
        <v>41.978999999999999</v>
      </c>
      <c r="F69" s="152">
        <f>'[1]Все овощи импорт'!D110/1000</f>
        <v>46.877000000000002</v>
      </c>
      <c r="G69" s="152">
        <f>'[1]Все овощи импорт'!E110/1000</f>
        <v>29.747</v>
      </c>
      <c r="H69" s="152"/>
      <c r="I69" s="152"/>
      <c r="J69" s="152"/>
      <c r="K69" s="153">
        <f>AVERAGE(E69:G69)</f>
        <v>39.534333333333329</v>
      </c>
      <c r="L69" s="94"/>
      <c r="M69" s="94"/>
      <c r="N69" s="148"/>
    </row>
    <row r="70" spans="3:16" ht="54.75" customHeight="1">
      <c r="C70" s="14"/>
      <c r="D70" s="86" t="s">
        <v>83</v>
      </c>
      <c r="E70" s="152">
        <f>'[1]Все овощи экспорт'!C39/1000</f>
        <v>217.70099999999999</v>
      </c>
      <c r="F70" s="152">
        <f>'[1]Все овощи экспорт'!D39/1000</f>
        <v>307.714</v>
      </c>
      <c r="G70" s="152">
        <f>'[1]Все овощи экспорт'!E39/1000</f>
        <v>468.06400000000002</v>
      </c>
      <c r="H70" s="152"/>
      <c r="I70" s="152"/>
      <c r="J70" s="152"/>
      <c r="K70" s="153">
        <f t="shared" ref="K70:K73" si="0">AVERAGE(E70:G70)</f>
        <v>331.15966666666668</v>
      </c>
      <c r="L70" s="94"/>
      <c r="M70" s="94"/>
      <c r="N70" s="148"/>
    </row>
    <row r="71" spans="3:16" ht="30" customHeight="1">
      <c r="C71" s="14"/>
      <c r="D71" s="86" t="str">
        <f>D68</f>
        <v>Товар</v>
      </c>
      <c r="E71" s="149" t="str">
        <f>'[1]Все овощи импорт'!A256</f>
        <v>Томаты, огурцы и салаты</v>
      </c>
      <c r="F71" s="150"/>
      <c r="G71" s="150"/>
      <c r="H71" s="150"/>
      <c r="I71" s="150"/>
      <c r="J71" s="150"/>
      <c r="K71" s="150"/>
      <c r="L71" s="150"/>
      <c r="M71" s="150"/>
      <c r="N71" s="151"/>
    </row>
    <row r="72" spans="3:16" ht="55.5" customHeight="1">
      <c r="C72" s="14"/>
      <c r="D72" s="86" t="s">
        <v>82</v>
      </c>
      <c r="E72" s="152">
        <f>(+'[1]Томат импорт'!C190+'[1]Огурцы импорт'!C161+'[1]Салат-импорт'!C220)/1000</f>
        <v>3.5999999999999997E-2</v>
      </c>
      <c r="F72" s="152">
        <f>(+'[1]Томат импорт'!D190+'[1]Огурцы импорт'!D161+'[1]Салат-импорт'!D220)/1000</f>
        <v>4.5999999999999999E-2</v>
      </c>
      <c r="G72" s="152">
        <f>(+'[1]Томат импорт'!E190+'[1]Огурцы импорт'!E161+'[1]Салат-импорт'!E220)/1000</f>
        <v>3.6999999999999998E-2</v>
      </c>
      <c r="H72" s="152"/>
      <c r="I72" s="152"/>
      <c r="J72" s="152"/>
      <c r="K72" s="153">
        <f t="shared" si="0"/>
        <v>3.9666666666666663E-2</v>
      </c>
      <c r="L72" s="94"/>
      <c r="M72" s="94"/>
      <c r="N72" s="148"/>
    </row>
    <row r="73" spans="3:16" ht="51" customHeight="1">
      <c r="C73" s="14"/>
      <c r="D73" s="86" t="s">
        <v>83</v>
      </c>
      <c r="E73" s="152">
        <f>('[1]Томат -экспорт'!C30+'[1]Огурц экспорт'!C45+'[1]Салат экспорт'!C58)/1000</f>
        <v>47.639000000000003</v>
      </c>
      <c r="F73" s="152">
        <f>('[1]Томат -экспорт'!D30+'[1]Огурц экспорт'!D45+'[1]Салат экспорт'!D58)/1000</f>
        <v>57.61</v>
      </c>
      <c r="G73" s="152">
        <f>('[1]Томат -экспорт'!E30+'[1]Огурц экспорт'!E45+'[1]Салат экспорт'!E58)/1000</f>
        <v>82.614999999999995</v>
      </c>
      <c r="H73" s="152"/>
      <c r="I73" s="152"/>
      <c r="J73" s="152"/>
      <c r="K73" s="153">
        <f t="shared" si="0"/>
        <v>62.621333333333325</v>
      </c>
      <c r="L73" s="94"/>
      <c r="M73" s="94"/>
      <c r="N73" s="148"/>
    </row>
    <row r="74" spans="3:16" ht="21" hidden="1" customHeight="1" outlineLevel="1">
      <c r="C74" s="14"/>
      <c r="D74" s="86" t="s">
        <v>84</v>
      </c>
      <c r="E74" s="154"/>
      <c r="F74" s="154"/>
      <c r="G74" s="154"/>
      <c r="H74" s="155"/>
      <c r="I74" s="154"/>
      <c r="J74" s="155"/>
      <c r="K74" s="94"/>
      <c r="L74" s="94"/>
      <c r="M74" s="94"/>
      <c r="N74" s="148"/>
    </row>
    <row r="75" spans="3:16" ht="36" hidden="1" customHeight="1" outlineLevel="1" collapsed="1">
      <c r="C75" s="14"/>
      <c r="D75" s="86" t="s">
        <v>85</v>
      </c>
      <c r="E75" s="154"/>
      <c r="F75" s="154"/>
      <c r="G75" s="154"/>
      <c r="H75" s="155"/>
      <c r="I75" s="154"/>
      <c r="J75" s="155"/>
      <c r="K75" s="94"/>
      <c r="L75" s="94"/>
      <c r="M75" s="94"/>
      <c r="N75" s="148"/>
    </row>
    <row r="76" spans="3:16" ht="42.75" customHeight="1" collapsed="1">
      <c r="C76" s="14"/>
      <c r="D76" s="156" t="s">
        <v>86</v>
      </c>
      <c r="E76" s="141">
        <f>K73+K72</f>
        <v>62.660999999999994</v>
      </c>
      <c r="F76" s="141"/>
      <c r="G76" s="141"/>
      <c r="H76" s="141"/>
      <c r="I76" s="141"/>
      <c r="J76" s="141"/>
      <c r="K76" s="141"/>
      <c r="L76" s="141"/>
      <c r="M76" s="141"/>
      <c r="N76" s="142"/>
    </row>
    <row r="77" spans="3:16" ht="65.25" customHeight="1">
      <c r="C77" s="14"/>
      <c r="D77" s="86" t="s">
        <v>87</v>
      </c>
      <c r="E77" s="87" t="s">
        <v>88</v>
      </c>
      <c r="F77" s="87"/>
      <c r="G77" s="87"/>
      <c r="H77" s="87"/>
      <c r="I77" s="87"/>
      <c r="J77" s="87"/>
      <c r="K77" s="87"/>
      <c r="L77" s="87"/>
      <c r="M77" s="87"/>
      <c r="N77" s="88"/>
    </row>
    <row r="78" spans="3:16" ht="45.75" customHeight="1" outlineLevel="1">
      <c r="C78" s="14"/>
      <c r="D78" s="86" t="s">
        <v>89</v>
      </c>
      <c r="E78" s="89"/>
      <c r="F78" s="89"/>
      <c r="G78" s="89"/>
      <c r="H78" s="89"/>
      <c r="I78" s="89"/>
      <c r="J78" s="89"/>
      <c r="K78" s="89"/>
      <c r="L78" s="89"/>
      <c r="M78" s="89"/>
      <c r="N78" s="90"/>
    </row>
    <row r="79" spans="3:16" ht="36" customHeight="1">
      <c r="C79" s="14"/>
      <c r="D79" s="132" t="s">
        <v>90</v>
      </c>
      <c r="E79" s="133"/>
      <c r="F79" s="133"/>
      <c r="G79" s="133"/>
      <c r="H79" s="133"/>
      <c r="I79" s="133"/>
      <c r="J79" s="133"/>
      <c r="K79" s="133"/>
      <c r="L79" s="133"/>
      <c r="M79" s="133"/>
      <c r="N79" s="134"/>
    </row>
    <row r="80" spans="3:16" ht="24.75" hidden="1" customHeight="1" outlineLevel="2">
      <c r="C80" s="14"/>
      <c r="D80" s="135" t="s">
        <v>65</v>
      </c>
      <c r="E80" s="94"/>
      <c r="F80" s="94"/>
      <c r="G80" s="94"/>
      <c r="H80" s="94"/>
      <c r="I80" s="94"/>
      <c r="J80" s="94"/>
      <c r="K80" s="94"/>
      <c r="L80" s="94"/>
      <c r="M80" s="94"/>
      <c r="N80" s="148"/>
    </row>
    <row r="81" spans="3:14" ht="24.75" hidden="1" customHeight="1" outlineLevel="2">
      <c r="C81" s="14"/>
      <c r="D81" s="135" t="s">
        <v>91</v>
      </c>
      <c r="E81" s="94"/>
      <c r="F81" s="94"/>
      <c r="G81" s="94"/>
      <c r="H81" s="94"/>
      <c r="I81" s="94"/>
      <c r="J81" s="94"/>
      <c r="K81" s="94"/>
      <c r="L81" s="94"/>
      <c r="M81" s="94"/>
      <c r="N81" s="148"/>
    </row>
    <row r="82" spans="3:14" ht="24.75" hidden="1" customHeight="1" outlineLevel="2">
      <c r="C82" s="14"/>
      <c r="D82" s="135" t="s">
        <v>92</v>
      </c>
      <c r="E82" s="94"/>
      <c r="F82" s="94"/>
      <c r="G82" s="94"/>
      <c r="H82" s="94"/>
      <c r="I82" s="94"/>
      <c r="J82" s="94"/>
      <c r="K82" s="94"/>
      <c r="L82" s="94"/>
      <c r="M82" s="94"/>
      <c r="N82" s="148"/>
    </row>
    <row r="83" spans="3:14" ht="36" hidden="1" customHeight="1" outlineLevel="2">
      <c r="C83" s="14"/>
      <c r="D83" s="135" t="s">
        <v>93</v>
      </c>
      <c r="E83" s="94"/>
      <c r="F83" s="94"/>
      <c r="G83" s="94"/>
      <c r="H83" s="94"/>
      <c r="I83" s="94"/>
      <c r="J83" s="94"/>
      <c r="K83" s="94"/>
      <c r="L83" s="94"/>
      <c r="M83" s="94"/>
      <c r="N83" s="148"/>
    </row>
    <row r="84" spans="3:14" ht="24.75" hidden="1" customHeight="1" outlineLevel="2">
      <c r="C84" s="14"/>
      <c r="D84" s="135" t="s">
        <v>94</v>
      </c>
      <c r="E84" s="94"/>
      <c r="F84" s="94"/>
      <c r="G84" s="94"/>
      <c r="H84" s="94"/>
      <c r="I84" s="94"/>
      <c r="J84" s="94"/>
      <c r="K84" s="94"/>
      <c r="L84" s="94"/>
      <c r="M84" s="94"/>
      <c r="N84" s="148"/>
    </row>
    <row r="85" spans="3:14" ht="24.75" hidden="1" customHeight="1" outlineLevel="2">
      <c r="C85" s="14"/>
      <c r="D85" s="135" t="s">
        <v>95</v>
      </c>
      <c r="E85" s="94"/>
      <c r="F85" s="94"/>
      <c r="G85" s="94"/>
      <c r="H85" s="94"/>
      <c r="I85" s="94"/>
      <c r="J85" s="94"/>
      <c r="K85" s="94"/>
      <c r="L85" s="94"/>
      <c r="M85" s="94"/>
      <c r="N85" s="148"/>
    </row>
    <row r="86" spans="3:14" ht="24.75" hidden="1" customHeight="1" outlineLevel="2">
      <c r="C86" s="14"/>
      <c r="D86" s="135" t="s">
        <v>96</v>
      </c>
      <c r="E86" s="123"/>
      <c r="F86" s="123"/>
      <c r="G86" s="123"/>
      <c r="H86" s="123"/>
      <c r="I86" s="123"/>
      <c r="J86" s="123"/>
      <c r="K86" s="123"/>
      <c r="L86" s="123"/>
      <c r="M86" s="123"/>
      <c r="N86" s="157"/>
    </row>
    <row r="87" spans="3:14" ht="50.25" customHeight="1" collapsed="1">
      <c r="C87" s="14"/>
      <c r="D87" s="143" t="s">
        <v>97</v>
      </c>
      <c r="E87" s="89"/>
      <c r="F87" s="89"/>
      <c r="G87" s="89"/>
      <c r="H87" s="89"/>
      <c r="I87" s="89"/>
      <c r="J87" s="89"/>
      <c r="K87" s="89"/>
      <c r="L87" s="89"/>
      <c r="M87" s="89"/>
      <c r="N87" s="90"/>
    </row>
    <row r="88" spans="3:14" ht="39.75" customHeight="1">
      <c r="C88" s="14"/>
      <c r="D88" s="144" t="s">
        <v>76</v>
      </c>
      <c r="E88" s="94" t="str">
        <f>E67</f>
        <v>2017 год</v>
      </c>
      <c r="F88" s="94" t="str">
        <f t="shared" ref="F88:K88" si="1">F67</f>
        <v>2018 год</v>
      </c>
      <c r="G88" s="94" t="str">
        <f t="shared" si="1"/>
        <v>2019 год</v>
      </c>
      <c r="H88" s="94"/>
      <c r="I88" s="94"/>
      <c r="J88" s="94"/>
      <c r="K88" s="94" t="str">
        <f t="shared" si="1"/>
        <v>в среднем</v>
      </c>
      <c r="L88" s="94"/>
      <c r="M88" s="94"/>
      <c r="N88" s="148"/>
    </row>
    <row r="89" spans="3:14" ht="39.75" customHeight="1">
      <c r="C89" s="14"/>
      <c r="D89" s="86" t="s">
        <v>98</v>
      </c>
      <c r="E89" s="158" t="str">
        <f>E68</f>
        <v>Товар:07 Овощи и некоторые съедобные корнеплоды и клубнеплоды</v>
      </c>
      <c r="F89" s="159"/>
      <c r="G89" s="159"/>
      <c r="H89" s="159"/>
      <c r="I89" s="159"/>
      <c r="J89" s="159"/>
      <c r="K89" s="159"/>
      <c r="L89" s="159"/>
      <c r="M89" s="159"/>
      <c r="N89" s="160"/>
    </row>
    <row r="90" spans="3:14" ht="38.25" customHeight="1">
      <c r="C90" s="14"/>
      <c r="D90" s="86" t="str">
        <f>'[1]Все овощи импорт'!A250</f>
        <v>Весь мир</v>
      </c>
      <c r="E90" s="161">
        <f>'[1]Все овощи импорт'!C250</f>
        <v>73984.576000000001</v>
      </c>
      <c r="F90" s="161">
        <f>'[1]Все овощи импорт'!D250</f>
        <v>72152.797999999995</v>
      </c>
      <c r="G90" s="161">
        <f>'[1]Все овощи импорт'!E250</f>
        <v>73005.442999999999</v>
      </c>
      <c r="H90" s="94"/>
      <c r="I90" s="94"/>
      <c r="J90" s="94"/>
      <c r="K90" s="161">
        <f t="shared" ref="K90:K100" si="2">AVERAGE(E90:G90)</f>
        <v>73047.60566666667</v>
      </c>
      <c r="L90" s="94"/>
      <c r="M90" s="94"/>
      <c r="N90" s="148"/>
    </row>
    <row r="91" spans="3:14" ht="38.25" customHeight="1">
      <c r="C91" s="14"/>
      <c r="D91" s="86" t="str">
        <f>'[1]Все овощи импорт'!A251</f>
        <v>Соседние страны ЦА</v>
      </c>
      <c r="E91" s="161">
        <f>'[1]Все овощи импорт'!C251</f>
        <v>345.23399999999998</v>
      </c>
      <c r="F91" s="161">
        <f>'[1]Все овощи импорт'!D251</f>
        <v>375.80200000000002</v>
      </c>
      <c r="G91" s="161">
        <f>'[1]Все овощи импорт'!E251</f>
        <v>305.13499999999999</v>
      </c>
      <c r="H91" s="94"/>
      <c r="I91" s="94"/>
      <c r="J91" s="94"/>
      <c r="K91" s="161">
        <f t="shared" si="2"/>
        <v>342.05700000000002</v>
      </c>
      <c r="L91" s="94"/>
      <c r="M91" s="94"/>
      <c r="N91" s="148"/>
    </row>
    <row r="92" spans="3:14" ht="38.25" customHeight="1">
      <c r="C92" s="14"/>
      <c r="D92" s="86" t="str">
        <f>'[1]Все овощи импорт'!A252</f>
        <v>Другие страны СНГ</v>
      </c>
      <c r="E92" s="161">
        <f>'[1]Все овощи импорт'!C252</f>
        <v>2472.3069999999998</v>
      </c>
      <c r="F92" s="161">
        <f>'[1]Все овощи импорт'!D252</f>
        <v>2368.7689999999998</v>
      </c>
      <c r="G92" s="161">
        <f>'[1]Все овощи импорт'!E252</f>
        <v>2356.9520000000002</v>
      </c>
      <c r="H92" s="94"/>
      <c r="I92" s="94"/>
      <c r="J92" s="94"/>
      <c r="K92" s="161">
        <f t="shared" si="2"/>
        <v>2399.3426666666664</v>
      </c>
      <c r="L92" s="94"/>
      <c r="M92" s="94"/>
      <c r="N92" s="148"/>
    </row>
    <row r="93" spans="3:14" ht="38.25" customHeight="1">
      <c r="C93" s="14"/>
      <c r="D93" s="86" t="str">
        <f>'[1]Все овощи импорт'!A253</f>
        <v>Страны Азии выборочно</v>
      </c>
      <c r="E93" s="161">
        <f>'[1]Все овощи импорт'!C253</f>
        <v>5153.22</v>
      </c>
      <c r="F93" s="161">
        <f>'[1]Все овощи импорт'!D253</f>
        <v>5231.3209999999999</v>
      </c>
      <c r="G93" s="161">
        <f>'[1]Все овощи импорт'!E253</f>
        <v>4644.4399999999996</v>
      </c>
      <c r="H93" s="94"/>
      <c r="I93" s="94"/>
      <c r="J93" s="94"/>
      <c r="K93" s="161">
        <f t="shared" si="2"/>
        <v>5009.6603333333333</v>
      </c>
      <c r="L93" s="94"/>
      <c r="M93" s="94"/>
      <c r="N93" s="148"/>
    </row>
    <row r="94" spans="3:14" ht="38.25" customHeight="1">
      <c r="C94" s="14"/>
      <c r="D94" s="86" t="str">
        <f>'[1]Все овощи импорт'!A254</f>
        <v>Страны Европы выборочно</v>
      </c>
      <c r="E94" s="161">
        <f>'[1]Все овощи импорт'!C254</f>
        <v>10495.617</v>
      </c>
      <c r="F94" s="161">
        <f>'[1]Все овощи импорт'!D254</f>
        <v>10732.459000000001</v>
      </c>
      <c r="G94" s="161">
        <f>'[1]Все овощи импорт'!E254</f>
        <v>10652.319</v>
      </c>
      <c r="H94" s="94"/>
      <c r="I94" s="94"/>
      <c r="J94" s="94"/>
      <c r="K94" s="161">
        <f t="shared" si="2"/>
        <v>10626.798333333334</v>
      </c>
      <c r="L94" s="94"/>
      <c r="M94" s="94"/>
      <c r="N94" s="148"/>
    </row>
    <row r="95" spans="3:14" ht="33" customHeight="1">
      <c r="C95" s="14"/>
      <c r="D95" s="86" t="str">
        <f>D89</f>
        <v>Страны, млн. $</v>
      </c>
      <c r="E95" s="162" t="str">
        <f>'[1]Все овощи импорт'!A256</f>
        <v>Томаты, огурцы и салаты</v>
      </c>
      <c r="F95" s="163"/>
      <c r="G95" s="163"/>
      <c r="H95" s="163"/>
      <c r="I95" s="163"/>
      <c r="J95" s="163"/>
      <c r="K95" s="163"/>
      <c r="L95" s="163"/>
      <c r="M95" s="163"/>
      <c r="N95" s="164"/>
    </row>
    <row r="96" spans="3:14" ht="42" customHeight="1">
      <c r="C96" s="14"/>
      <c r="D96" s="86" t="str">
        <f>'[1]Все овощи импорт'!A258</f>
        <v>Весь мир</v>
      </c>
      <c r="E96" s="161">
        <f>'[1]Все овощи импорт'!B258</f>
        <v>13944.485000000001</v>
      </c>
      <c r="F96" s="161">
        <f>'[1]Все овощи импорт'!C258</f>
        <v>14532.626</v>
      </c>
      <c r="G96" s="161">
        <f>'[1]Все овощи импорт'!D258</f>
        <v>15216.55</v>
      </c>
      <c r="H96" s="152"/>
      <c r="I96" s="152"/>
      <c r="J96" s="165"/>
      <c r="K96" s="161">
        <f t="shared" si="2"/>
        <v>14564.553666666667</v>
      </c>
      <c r="L96" s="165"/>
      <c r="M96" s="165"/>
      <c r="N96" s="166"/>
    </row>
    <row r="97" spans="3:16" ht="42" customHeight="1">
      <c r="C97" s="14"/>
      <c r="D97" s="86" t="str">
        <f>'[1]Все овощи импорт'!A259</f>
        <v>Соседние страны ЦА</v>
      </c>
      <c r="E97" s="161">
        <f>'[1]Все овощи импорт'!B259</f>
        <v>56.930999999999997</v>
      </c>
      <c r="F97" s="161">
        <f>'[1]Все овощи импорт'!C259</f>
        <v>87.23</v>
      </c>
      <c r="G97" s="161">
        <f>'[1]Все овощи импорт'!D259</f>
        <v>73.801000000000002</v>
      </c>
      <c r="H97" s="152"/>
      <c r="I97" s="152"/>
      <c r="J97" s="165"/>
      <c r="K97" s="161">
        <f t="shared" si="2"/>
        <v>72.653999999999996</v>
      </c>
      <c r="L97" s="165"/>
      <c r="M97" s="165"/>
      <c r="N97" s="166"/>
    </row>
    <row r="98" spans="3:16" ht="42" customHeight="1">
      <c r="C98" s="14"/>
      <c r="D98" s="86" t="str">
        <f>'[1]Все овощи импорт'!A260</f>
        <v>Другие страны СНГ</v>
      </c>
      <c r="E98" s="161">
        <f>'[1]Все овощи импорт'!B260</f>
        <v>909.30100000000004</v>
      </c>
      <c r="F98" s="161">
        <f>'[1]Все овощи импорт'!C260</f>
        <v>991.78099999999995</v>
      </c>
      <c r="G98" s="161">
        <f>'[1]Все овощи импорт'!D260</f>
        <v>945.38599999999997</v>
      </c>
      <c r="H98" s="152"/>
      <c r="I98" s="152"/>
      <c r="J98" s="165"/>
      <c r="K98" s="161">
        <f t="shared" si="2"/>
        <v>948.82266666666658</v>
      </c>
      <c r="L98" s="165"/>
      <c r="M98" s="165"/>
      <c r="N98" s="166"/>
    </row>
    <row r="99" spans="3:16" ht="47.25" customHeight="1">
      <c r="C99" s="14"/>
      <c r="D99" s="86" t="str">
        <f>'[1]Все овощи импорт'!A261</f>
        <v>Страны Азии выборочно</v>
      </c>
      <c r="E99" s="161">
        <f>'[1]Все овощи импорт'!B261</f>
        <v>282.209</v>
      </c>
      <c r="F99" s="161">
        <f>'[1]Все овощи импорт'!C261</f>
        <v>275.64299999999997</v>
      </c>
      <c r="G99" s="161">
        <f>'[1]Все овощи импорт'!D261</f>
        <v>267.54300000000001</v>
      </c>
      <c r="H99" s="152"/>
      <c r="I99" s="152"/>
      <c r="J99" s="165"/>
      <c r="K99" s="161">
        <f t="shared" si="2"/>
        <v>275.13166666666666</v>
      </c>
      <c r="L99" s="165"/>
      <c r="M99" s="165"/>
      <c r="N99" s="166"/>
    </row>
    <row r="100" spans="3:16" ht="42.75" customHeight="1">
      <c r="C100" s="14"/>
      <c r="D100" s="86" t="str">
        <f>'[1]Все овощи импорт'!A262</f>
        <v>Страны Европы выборочно</v>
      </c>
      <c r="E100" s="161">
        <f>'[1]Все овощи импорт'!B262</f>
        <v>3122.663</v>
      </c>
      <c r="F100" s="161">
        <f>'[1]Все овощи импорт'!C262</f>
        <v>3414.14</v>
      </c>
      <c r="G100" s="161">
        <f>'[1]Все овощи импорт'!D262</f>
        <v>3522.1329999999998</v>
      </c>
      <c r="H100" s="165"/>
      <c r="I100" s="165"/>
      <c r="J100" s="165"/>
      <c r="K100" s="161">
        <f t="shared" si="2"/>
        <v>3352.9786666666664</v>
      </c>
      <c r="L100" s="165"/>
      <c r="M100" s="165"/>
      <c r="N100" s="166"/>
    </row>
    <row r="101" spans="3:16" ht="21" hidden="1" customHeight="1" outlineLevel="2">
      <c r="C101" s="14"/>
      <c r="D101" s="86" t="s">
        <v>99</v>
      </c>
      <c r="E101" s="94"/>
      <c r="F101" s="94"/>
      <c r="G101" s="94"/>
      <c r="H101" s="94"/>
      <c r="I101" s="94"/>
      <c r="J101" s="94"/>
      <c r="K101" s="94"/>
      <c r="L101" s="94"/>
      <c r="M101" s="94"/>
      <c r="N101" s="148"/>
    </row>
    <row r="102" spans="3:16" ht="21" hidden="1" customHeight="1" outlineLevel="2">
      <c r="C102" s="14"/>
      <c r="D102" s="86" t="s">
        <v>85</v>
      </c>
      <c r="E102" s="94"/>
      <c r="F102" s="94"/>
      <c r="G102" s="94"/>
      <c r="H102" s="94"/>
      <c r="I102" s="94"/>
      <c r="J102" s="94"/>
      <c r="K102" s="94"/>
      <c r="L102" s="94"/>
      <c r="M102" s="94"/>
      <c r="N102" s="148"/>
    </row>
    <row r="103" spans="3:16" ht="21" hidden="1" customHeight="1" outlineLevel="2">
      <c r="C103" s="14"/>
      <c r="D103" s="86" t="s">
        <v>85</v>
      </c>
      <c r="E103" s="94"/>
      <c r="F103" s="94"/>
      <c r="G103" s="94"/>
      <c r="H103" s="94"/>
      <c r="I103" s="94"/>
      <c r="J103" s="94"/>
      <c r="K103" s="94"/>
      <c r="L103" s="94"/>
      <c r="M103" s="94"/>
      <c r="N103" s="148"/>
    </row>
    <row r="104" spans="3:16" ht="42.75" customHeight="1" collapsed="1">
      <c r="C104" s="14"/>
      <c r="D104" s="156" t="str">
        <f>D76</f>
        <v xml:space="preserve">Объемы спроса на этом рынке по статистике ,млн.$ </v>
      </c>
      <c r="E104" s="167">
        <f>SUM(K96:K100)</f>
        <v>19214.140666666666</v>
      </c>
      <c r="F104" s="168"/>
      <c r="G104" s="168"/>
      <c r="H104" s="168"/>
      <c r="I104" s="168"/>
      <c r="J104" s="168"/>
      <c r="K104" s="168"/>
      <c r="L104" s="168"/>
      <c r="M104" s="168"/>
      <c r="N104" s="169"/>
    </row>
    <row r="105" spans="3:16" ht="54" customHeight="1">
      <c r="C105" s="14"/>
      <c r="D105" s="86" t="s">
        <v>100</v>
      </c>
      <c r="E105" s="89" t="s">
        <v>88</v>
      </c>
      <c r="F105" s="89"/>
      <c r="G105" s="89"/>
      <c r="H105" s="89"/>
      <c r="I105" s="89"/>
      <c r="J105" s="89"/>
      <c r="K105" s="89"/>
      <c r="L105" s="89"/>
      <c r="M105" s="89"/>
      <c r="N105" s="90"/>
      <c r="P105" s="104"/>
    </row>
    <row r="106" spans="3:16" ht="45.75" hidden="1" customHeight="1" outlineLevel="1">
      <c r="C106" s="14"/>
      <c r="D106" s="86" t="str">
        <f>D78</f>
        <v xml:space="preserve">Выводы, сравнительные экономические данные (например, средняя урожайность, объем на душу населения и др., динамика роста или снижения и другие исходя из специфики проекта) </v>
      </c>
      <c r="E106" s="89"/>
      <c r="F106" s="89"/>
      <c r="G106" s="89"/>
      <c r="H106" s="89"/>
      <c r="I106" s="89"/>
      <c r="J106" s="89"/>
      <c r="K106" s="89"/>
      <c r="L106" s="89"/>
      <c r="M106" s="89"/>
      <c r="N106" s="90"/>
    </row>
    <row r="107" spans="3:16" ht="21" hidden="1" customHeight="1" outlineLevel="1">
      <c r="C107" s="14"/>
      <c r="D107" s="132" t="s">
        <v>101</v>
      </c>
      <c r="E107" s="133"/>
      <c r="F107" s="133"/>
      <c r="G107" s="133"/>
      <c r="H107" s="133"/>
      <c r="I107" s="133"/>
      <c r="J107" s="133"/>
      <c r="K107" s="133"/>
      <c r="L107" s="133"/>
      <c r="M107" s="133"/>
      <c r="N107" s="134"/>
    </row>
    <row r="108" spans="3:16" ht="24.75" hidden="1" customHeight="1" outlineLevel="1">
      <c r="C108" s="14"/>
      <c r="D108" s="135" t="s">
        <v>102</v>
      </c>
      <c r="E108" s="94"/>
      <c r="F108" s="94"/>
      <c r="G108" s="94"/>
      <c r="H108" s="94"/>
      <c r="I108" s="94"/>
      <c r="J108" s="94"/>
      <c r="K108" s="94"/>
      <c r="L108" s="94"/>
      <c r="M108" s="94"/>
      <c r="N108" s="148"/>
    </row>
    <row r="109" spans="3:16" ht="24.75" hidden="1" customHeight="1" outlineLevel="1">
      <c r="C109" s="14"/>
      <c r="D109" s="135" t="s">
        <v>91</v>
      </c>
      <c r="E109" s="94"/>
      <c r="F109" s="94"/>
      <c r="G109" s="94"/>
      <c r="H109" s="94"/>
      <c r="I109" s="94"/>
      <c r="J109" s="94"/>
      <c r="K109" s="94"/>
      <c r="L109" s="94"/>
      <c r="M109" s="94"/>
      <c r="N109" s="148"/>
    </row>
    <row r="110" spans="3:16" ht="24.75" hidden="1" customHeight="1" outlineLevel="1">
      <c r="C110" s="14"/>
      <c r="D110" s="135" t="s">
        <v>92</v>
      </c>
      <c r="E110" s="94"/>
      <c r="F110" s="94"/>
      <c r="G110" s="94"/>
      <c r="H110" s="94"/>
      <c r="I110" s="94"/>
      <c r="J110" s="94"/>
      <c r="K110" s="94"/>
      <c r="L110" s="94"/>
      <c r="M110" s="94"/>
      <c r="N110" s="148"/>
    </row>
    <row r="111" spans="3:16" ht="36" hidden="1" customHeight="1" outlineLevel="1">
      <c r="C111" s="14"/>
      <c r="D111" s="135" t="s">
        <v>93</v>
      </c>
      <c r="E111" s="94"/>
      <c r="F111" s="94"/>
      <c r="G111" s="94"/>
      <c r="H111" s="94"/>
      <c r="I111" s="94"/>
      <c r="J111" s="94"/>
      <c r="K111" s="94"/>
      <c r="L111" s="94"/>
      <c r="M111" s="94"/>
      <c r="N111" s="148"/>
    </row>
    <row r="112" spans="3:16" ht="24.75" hidden="1" customHeight="1" outlineLevel="1">
      <c r="C112" s="14"/>
      <c r="D112" s="135" t="s">
        <v>94</v>
      </c>
      <c r="E112" s="94"/>
      <c r="F112" s="94"/>
      <c r="G112" s="94"/>
      <c r="H112" s="94"/>
      <c r="I112" s="94"/>
      <c r="J112" s="94"/>
      <c r="K112" s="94"/>
      <c r="L112" s="94"/>
      <c r="M112" s="94"/>
      <c r="N112" s="148"/>
    </row>
    <row r="113" spans="3:14" ht="24.75" hidden="1" customHeight="1" outlineLevel="1">
      <c r="C113" s="14"/>
      <c r="D113" s="135" t="s">
        <v>95</v>
      </c>
      <c r="E113" s="94"/>
      <c r="F113" s="94"/>
      <c r="G113" s="94"/>
      <c r="H113" s="94"/>
      <c r="I113" s="94"/>
      <c r="J113" s="94"/>
      <c r="K113" s="94"/>
      <c r="L113" s="94"/>
      <c r="M113" s="94"/>
      <c r="N113" s="148"/>
    </row>
    <row r="114" spans="3:14" ht="24.75" hidden="1" customHeight="1" outlineLevel="1">
      <c r="C114" s="14"/>
      <c r="D114" s="135" t="s">
        <v>96</v>
      </c>
      <c r="E114" s="123">
        <v>50000000</v>
      </c>
      <c r="F114" s="123"/>
      <c r="G114" s="123"/>
      <c r="H114" s="123"/>
      <c r="I114" s="123"/>
      <c r="J114" s="123"/>
      <c r="K114" s="123"/>
      <c r="L114" s="123"/>
      <c r="M114" s="123"/>
      <c r="N114" s="157"/>
    </row>
    <row r="115" spans="3:14" ht="55.5" hidden="1" customHeight="1" outlineLevel="1">
      <c r="C115" s="14"/>
      <c r="D115" s="143" t="s">
        <v>103</v>
      </c>
      <c r="E115" s="89"/>
      <c r="F115" s="89"/>
      <c r="G115" s="89"/>
      <c r="H115" s="89"/>
      <c r="I115" s="89"/>
      <c r="J115" s="89"/>
      <c r="K115" s="89"/>
      <c r="L115" s="89"/>
      <c r="M115" s="89"/>
      <c r="N115" s="90"/>
    </row>
    <row r="116" spans="3:14" ht="28.5" hidden="1" customHeight="1" outlineLevel="1">
      <c r="C116" s="14"/>
      <c r="D116" s="144" t="s">
        <v>104</v>
      </c>
      <c r="E116" s="94">
        <v>2017</v>
      </c>
      <c r="F116" s="94"/>
      <c r="G116" s="94">
        <v>2018</v>
      </c>
      <c r="H116" s="94"/>
      <c r="I116" s="94">
        <v>2019</v>
      </c>
      <c r="J116" s="94"/>
      <c r="K116" s="94" t="s">
        <v>80</v>
      </c>
      <c r="L116" s="94"/>
      <c r="M116" s="94" t="s">
        <v>105</v>
      </c>
      <c r="N116" s="148" t="s">
        <v>106</v>
      </c>
    </row>
    <row r="117" spans="3:14" ht="33.75" hidden="1" customHeight="1" outlineLevel="1">
      <c r="C117" s="14"/>
      <c r="D117" s="86" t="str">
        <f>D90</f>
        <v>Весь мир</v>
      </c>
      <c r="E117" s="94"/>
      <c r="F117" s="94"/>
      <c r="G117" s="94"/>
      <c r="H117" s="94"/>
      <c r="I117" s="94"/>
      <c r="J117" s="94"/>
      <c r="K117" s="94"/>
      <c r="L117" s="94"/>
      <c r="M117" s="94"/>
      <c r="N117" s="148"/>
    </row>
    <row r="118" spans="3:14" ht="30.75" hidden="1" customHeight="1" outlineLevel="1">
      <c r="C118" s="14"/>
      <c r="D118" s="86" t="str">
        <f>D95</f>
        <v>Страны, млн. $</v>
      </c>
      <c r="E118" s="94"/>
      <c r="F118" s="94"/>
      <c r="G118" s="94"/>
      <c r="H118" s="94"/>
      <c r="I118" s="94"/>
      <c r="J118" s="94"/>
      <c r="K118" s="94"/>
      <c r="L118" s="94"/>
      <c r="M118" s="94"/>
      <c r="N118" s="148"/>
    </row>
    <row r="119" spans="3:14" ht="33.75" hidden="1" customHeight="1" outlineLevel="1">
      <c r="C119" s="14"/>
      <c r="D119" s="86" t="str">
        <f>D96</f>
        <v>Весь мир</v>
      </c>
      <c r="E119" s="94"/>
      <c r="F119" s="94"/>
      <c r="G119" s="94"/>
      <c r="H119" s="94"/>
      <c r="I119" s="94"/>
      <c r="J119" s="94"/>
      <c r="K119" s="94"/>
      <c r="L119" s="94"/>
      <c r="M119" s="94"/>
      <c r="N119" s="148"/>
    </row>
    <row r="120" spans="3:14" ht="29.25" hidden="1" customHeight="1" outlineLevel="1">
      <c r="C120" s="14"/>
      <c r="D120" s="86" t="str">
        <f>D99</f>
        <v>Страны Азии выборочно</v>
      </c>
      <c r="E120" s="94"/>
      <c r="F120" s="94"/>
      <c r="G120" s="94"/>
      <c r="H120" s="94"/>
      <c r="I120" s="94"/>
      <c r="J120" s="94"/>
      <c r="K120" s="94"/>
      <c r="L120" s="94"/>
      <c r="M120" s="94"/>
      <c r="N120" s="148"/>
    </row>
    <row r="121" spans="3:14" ht="21" hidden="1" customHeight="1" outlineLevel="1">
      <c r="C121" s="14"/>
      <c r="D121" s="86" t="str">
        <f>D100</f>
        <v>Страны Европы выборочно</v>
      </c>
      <c r="E121" s="94"/>
      <c r="F121" s="94"/>
      <c r="G121" s="94"/>
      <c r="H121" s="94"/>
      <c r="I121" s="94"/>
      <c r="J121" s="94"/>
      <c r="K121" s="94"/>
      <c r="L121" s="94"/>
      <c r="M121" s="94"/>
      <c r="N121" s="148"/>
    </row>
    <row r="122" spans="3:14" ht="21" hidden="1" customHeight="1" outlineLevel="1">
      <c r="C122" s="14"/>
      <c r="D122" s="86" t="e">
        <f>#REF!</f>
        <v>#REF!</v>
      </c>
      <c r="E122" s="94"/>
      <c r="F122" s="94"/>
      <c r="G122" s="94"/>
      <c r="H122" s="94"/>
      <c r="I122" s="94"/>
      <c r="J122" s="94"/>
      <c r="K122" s="94"/>
      <c r="L122" s="94"/>
      <c r="M122" s="94"/>
      <c r="N122" s="148"/>
    </row>
    <row r="123" spans="3:14" ht="21" hidden="1" customHeight="1" outlineLevel="1">
      <c r="C123" s="14"/>
      <c r="D123" s="86" t="str">
        <f t="shared" ref="D123:D124" si="3">D101</f>
        <v>Цена за единицу основной продукции проекта, $/ед.</v>
      </c>
      <c r="E123" s="94"/>
      <c r="F123" s="94"/>
      <c r="G123" s="94"/>
      <c r="H123" s="94"/>
      <c r="I123" s="94"/>
      <c r="J123" s="94"/>
      <c r="K123" s="94"/>
      <c r="L123" s="94"/>
      <c r="M123" s="94"/>
      <c r="N123" s="148"/>
    </row>
    <row r="124" spans="3:14" ht="21" hidden="1" customHeight="1" outlineLevel="1">
      <c r="C124" s="14"/>
      <c r="D124" s="86" t="str">
        <f t="shared" si="3"/>
        <v>Прочие данные</v>
      </c>
      <c r="E124" s="94"/>
      <c r="F124" s="94"/>
      <c r="G124" s="94"/>
      <c r="H124" s="94"/>
      <c r="I124" s="94"/>
      <c r="J124" s="94"/>
      <c r="K124" s="94"/>
      <c r="L124" s="94"/>
      <c r="M124" s="94"/>
      <c r="N124" s="148"/>
    </row>
    <row r="125" spans="3:14" ht="21" hidden="1" customHeight="1" outlineLevel="1">
      <c r="C125" s="14"/>
      <c r="D125" s="156" t="str">
        <f>D104</f>
        <v xml:space="preserve">Объемы спроса на этом рынке по статистике ,млн.$ </v>
      </c>
      <c r="E125" s="123">
        <v>200000000</v>
      </c>
      <c r="F125" s="123"/>
      <c r="G125" s="123"/>
      <c r="H125" s="123"/>
      <c r="I125" s="123"/>
      <c r="J125" s="123"/>
      <c r="K125" s="123"/>
      <c r="L125" s="123"/>
      <c r="M125" s="123"/>
      <c r="N125" s="157"/>
    </row>
    <row r="126" spans="3:14" ht="21" hidden="1" customHeight="1" outlineLevel="1">
      <c r="C126" s="14"/>
      <c r="D126" s="86" t="str">
        <f>D105</f>
        <v>Законы, правила, пошлины и льготы</v>
      </c>
      <c r="E126" s="94"/>
      <c r="F126" s="94"/>
      <c r="G126" s="94"/>
      <c r="H126" s="94"/>
      <c r="I126" s="94"/>
      <c r="J126" s="94"/>
      <c r="K126" s="94"/>
      <c r="L126" s="94"/>
      <c r="M126" s="94"/>
      <c r="N126" s="148"/>
    </row>
    <row r="127" spans="3:14" ht="45.75" hidden="1" customHeight="1" outlineLevel="1">
      <c r="C127" s="14"/>
      <c r="D127" s="86" t="str">
        <f>D78</f>
        <v xml:space="preserve">Выводы, сравнительные экономические данные (например, средняя урожайность, объем на душу населения и др., динамика роста или снижения и другие исходя из специфики проекта) </v>
      </c>
      <c r="E127" s="89"/>
      <c r="F127" s="89"/>
      <c r="G127" s="89"/>
      <c r="H127" s="89"/>
      <c r="I127" s="89"/>
      <c r="J127" s="89"/>
      <c r="K127" s="89"/>
      <c r="L127" s="89"/>
      <c r="M127" s="89"/>
      <c r="N127" s="90"/>
    </row>
    <row r="128" spans="3:14" ht="21" hidden="1" customHeight="1" outlineLevel="1" collapsed="1">
      <c r="C128" s="14"/>
      <c r="D128" s="132" t="s">
        <v>107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4"/>
    </row>
    <row r="129" spans="3:14" ht="24.75" hidden="1" customHeight="1" outlineLevel="1">
      <c r="C129" s="14"/>
      <c r="D129" s="135" t="s">
        <v>102</v>
      </c>
      <c r="E129" s="94"/>
      <c r="F129" s="94"/>
      <c r="G129" s="94"/>
      <c r="H129" s="94"/>
      <c r="I129" s="94"/>
      <c r="J129" s="94"/>
      <c r="K129" s="94"/>
      <c r="L129" s="94"/>
      <c r="M129" s="94"/>
      <c r="N129" s="148"/>
    </row>
    <row r="130" spans="3:14" ht="24.75" hidden="1" customHeight="1" outlineLevel="1">
      <c r="C130" s="14"/>
      <c r="D130" s="135" t="s">
        <v>91</v>
      </c>
      <c r="E130" s="94"/>
      <c r="F130" s="94"/>
      <c r="G130" s="94"/>
      <c r="H130" s="94"/>
      <c r="I130" s="94"/>
      <c r="J130" s="94"/>
      <c r="K130" s="94"/>
      <c r="L130" s="94"/>
      <c r="M130" s="94"/>
      <c r="N130" s="148"/>
    </row>
    <row r="131" spans="3:14" ht="24.75" hidden="1" customHeight="1" outlineLevel="1">
      <c r="C131" s="14"/>
      <c r="D131" s="135" t="s">
        <v>92</v>
      </c>
      <c r="E131" s="94"/>
      <c r="F131" s="94"/>
      <c r="G131" s="94"/>
      <c r="H131" s="94"/>
      <c r="I131" s="94"/>
      <c r="J131" s="94"/>
      <c r="K131" s="94"/>
      <c r="L131" s="94"/>
      <c r="M131" s="94"/>
      <c r="N131" s="148"/>
    </row>
    <row r="132" spans="3:14" ht="36" hidden="1" customHeight="1" outlineLevel="1">
      <c r="C132" s="14"/>
      <c r="D132" s="135" t="s">
        <v>93</v>
      </c>
      <c r="E132" s="94"/>
      <c r="F132" s="94"/>
      <c r="G132" s="94"/>
      <c r="H132" s="94"/>
      <c r="I132" s="94"/>
      <c r="J132" s="94"/>
      <c r="K132" s="94"/>
      <c r="L132" s="94"/>
      <c r="M132" s="94"/>
      <c r="N132" s="148"/>
    </row>
    <row r="133" spans="3:14" ht="24.75" hidden="1" customHeight="1" outlineLevel="1">
      <c r="C133" s="14"/>
      <c r="D133" s="135" t="s">
        <v>94</v>
      </c>
      <c r="E133" s="94"/>
      <c r="F133" s="94"/>
      <c r="G133" s="94"/>
      <c r="H133" s="94"/>
      <c r="I133" s="94"/>
      <c r="J133" s="94"/>
      <c r="K133" s="94"/>
      <c r="L133" s="94"/>
      <c r="M133" s="94"/>
      <c r="N133" s="148"/>
    </row>
    <row r="134" spans="3:14" ht="24.75" hidden="1" customHeight="1" outlineLevel="1">
      <c r="C134" s="14"/>
      <c r="D134" s="135" t="s">
        <v>95</v>
      </c>
      <c r="E134" s="94"/>
      <c r="F134" s="94"/>
      <c r="G134" s="94"/>
      <c r="H134" s="94"/>
      <c r="I134" s="94"/>
      <c r="J134" s="94"/>
      <c r="K134" s="94"/>
      <c r="L134" s="94"/>
      <c r="M134" s="94"/>
      <c r="N134" s="148"/>
    </row>
    <row r="135" spans="3:14" ht="24.75" hidden="1" customHeight="1" outlineLevel="1">
      <c r="C135" s="14"/>
      <c r="D135" s="135" t="s">
        <v>96</v>
      </c>
      <c r="E135" s="123">
        <v>50000000</v>
      </c>
      <c r="F135" s="123"/>
      <c r="G135" s="123"/>
      <c r="H135" s="123"/>
      <c r="I135" s="123"/>
      <c r="J135" s="123"/>
      <c r="K135" s="123"/>
      <c r="L135" s="123"/>
      <c r="M135" s="123"/>
      <c r="N135" s="157"/>
    </row>
    <row r="136" spans="3:14" ht="55.5" hidden="1" customHeight="1" outlineLevel="1">
      <c r="C136" s="14"/>
      <c r="D136" s="143" t="s">
        <v>108</v>
      </c>
      <c r="E136" s="89"/>
      <c r="F136" s="89"/>
      <c r="G136" s="89"/>
      <c r="H136" s="89"/>
      <c r="I136" s="89"/>
      <c r="J136" s="89"/>
      <c r="K136" s="89"/>
      <c r="L136" s="89"/>
      <c r="M136" s="89"/>
      <c r="N136" s="90"/>
    </row>
    <row r="137" spans="3:14" ht="28.5" hidden="1" customHeight="1" outlineLevel="1">
      <c r="C137" s="14"/>
      <c r="D137" s="144" t="s">
        <v>104</v>
      </c>
      <c r="E137" s="94">
        <v>2017</v>
      </c>
      <c r="F137" s="94"/>
      <c r="G137" s="94">
        <v>2018</v>
      </c>
      <c r="H137" s="94"/>
      <c r="I137" s="94">
        <v>2019</v>
      </c>
      <c r="J137" s="94"/>
      <c r="K137" s="94" t="s">
        <v>80</v>
      </c>
      <c r="L137" s="94"/>
      <c r="M137" s="94" t="s">
        <v>105</v>
      </c>
      <c r="N137" s="148" t="s">
        <v>106</v>
      </c>
    </row>
    <row r="138" spans="3:14" ht="33" hidden="1" customHeight="1" outlineLevel="1">
      <c r="C138" s="14"/>
      <c r="D138" s="86" t="str">
        <f t="shared" ref="D138:D147" si="4">D117</f>
        <v>Весь мир</v>
      </c>
      <c r="E138" s="94"/>
      <c r="F138" s="94"/>
      <c r="G138" s="94"/>
      <c r="H138" s="94"/>
      <c r="I138" s="94"/>
      <c r="J138" s="94"/>
      <c r="K138" s="94"/>
      <c r="L138" s="94"/>
      <c r="M138" s="94"/>
      <c r="N138" s="148"/>
    </row>
    <row r="139" spans="3:14" ht="30.75" hidden="1" customHeight="1" outlineLevel="1">
      <c r="C139" s="14"/>
      <c r="D139" s="86" t="str">
        <f t="shared" si="4"/>
        <v>Страны, млн. $</v>
      </c>
      <c r="E139" s="94"/>
      <c r="F139" s="94"/>
      <c r="G139" s="94"/>
      <c r="H139" s="94"/>
      <c r="I139" s="94"/>
      <c r="J139" s="94"/>
      <c r="K139" s="94"/>
      <c r="L139" s="94"/>
      <c r="M139" s="94"/>
      <c r="N139" s="148"/>
    </row>
    <row r="140" spans="3:14" ht="34.5" hidden="1" customHeight="1" outlineLevel="1">
      <c r="C140" s="14"/>
      <c r="D140" s="86" t="str">
        <f t="shared" si="4"/>
        <v>Весь мир</v>
      </c>
      <c r="E140" s="94"/>
      <c r="F140" s="94"/>
      <c r="G140" s="94"/>
      <c r="H140" s="94"/>
      <c r="I140" s="94"/>
      <c r="J140" s="94"/>
      <c r="K140" s="94"/>
      <c r="L140" s="94"/>
      <c r="M140" s="94"/>
      <c r="N140" s="148"/>
    </row>
    <row r="141" spans="3:14" ht="29.25" hidden="1" customHeight="1" outlineLevel="1">
      <c r="C141" s="14"/>
      <c r="D141" s="86" t="str">
        <f t="shared" si="4"/>
        <v>Страны Азии выборочно</v>
      </c>
      <c r="E141" s="94"/>
      <c r="F141" s="94"/>
      <c r="G141" s="94"/>
      <c r="H141" s="94"/>
      <c r="I141" s="94"/>
      <c r="J141" s="94"/>
      <c r="K141" s="94"/>
      <c r="L141" s="94"/>
      <c r="M141" s="94"/>
      <c r="N141" s="148"/>
    </row>
    <row r="142" spans="3:14" ht="21" hidden="1" customHeight="1" outlineLevel="1">
      <c r="C142" s="14"/>
      <c r="D142" s="86" t="str">
        <f t="shared" si="4"/>
        <v>Страны Европы выборочно</v>
      </c>
      <c r="E142" s="94"/>
      <c r="F142" s="94"/>
      <c r="G142" s="94"/>
      <c r="H142" s="94"/>
      <c r="I142" s="94"/>
      <c r="J142" s="94"/>
      <c r="K142" s="94"/>
      <c r="L142" s="94"/>
      <c r="M142" s="94"/>
      <c r="N142" s="148"/>
    </row>
    <row r="143" spans="3:14" ht="21" hidden="1" customHeight="1" outlineLevel="1">
      <c r="C143" s="14"/>
      <c r="D143" s="86" t="e">
        <f t="shared" si="4"/>
        <v>#REF!</v>
      </c>
      <c r="E143" s="94"/>
      <c r="F143" s="94"/>
      <c r="G143" s="94"/>
      <c r="H143" s="94"/>
      <c r="I143" s="94"/>
      <c r="J143" s="94"/>
      <c r="K143" s="94"/>
      <c r="L143" s="94"/>
      <c r="M143" s="94"/>
      <c r="N143" s="148"/>
    </row>
    <row r="144" spans="3:14" ht="21" hidden="1" customHeight="1" outlineLevel="1">
      <c r="C144" s="14"/>
      <c r="D144" s="86" t="str">
        <f t="shared" si="4"/>
        <v>Цена за единицу основной продукции проекта, $/ед.</v>
      </c>
      <c r="E144" s="94"/>
      <c r="F144" s="94"/>
      <c r="G144" s="94"/>
      <c r="H144" s="94"/>
      <c r="I144" s="94"/>
      <c r="J144" s="94"/>
      <c r="K144" s="94"/>
      <c r="L144" s="94"/>
      <c r="M144" s="94"/>
      <c r="N144" s="148"/>
    </row>
    <row r="145" spans="3:16" ht="21" hidden="1" customHeight="1" outlineLevel="1">
      <c r="C145" s="14"/>
      <c r="D145" s="86" t="str">
        <f t="shared" si="4"/>
        <v>Прочие данные</v>
      </c>
      <c r="E145" s="89"/>
      <c r="F145" s="89"/>
      <c r="G145" s="89"/>
      <c r="H145" s="89"/>
      <c r="I145" s="89"/>
      <c r="J145" s="89"/>
      <c r="K145" s="89"/>
      <c r="L145" s="89"/>
      <c r="M145" s="89"/>
      <c r="N145" s="90"/>
    </row>
    <row r="146" spans="3:16" ht="21" hidden="1" customHeight="1" outlineLevel="1">
      <c r="C146" s="14"/>
      <c r="D146" s="156" t="str">
        <f t="shared" si="4"/>
        <v xml:space="preserve">Объемы спроса на этом рынке по статистике ,млн.$ </v>
      </c>
      <c r="E146" s="123">
        <f>500000000</f>
        <v>500000000</v>
      </c>
      <c r="F146" s="123"/>
      <c r="G146" s="123"/>
      <c r="H146" s="123"/>
      <c r="I146" s="123"/>
      <c r="J146" s="123"/>
      <c r="K146" s="123"/>
      <c r="L146" s="123"/>
      <c r="M146" s="123"/>
      <c r="N146" s="157"/>
    </row>
    <row r="147" spans="3:16" ht="21" hidden="1" customHeight="1" outlineLevel="1">
      <c r="C147" s="14"/>
      <c r="D147" s="86" t="str">
        <f t="shared" si="4"/>
        <v>Законы, правила, пошлины и льготы</v>
      </c>
      <c r="E147" s="89"/>
      <c r="F147" s="89"/>
      <c r="G147" s="89"/>
      <c r="H147" s="89"/>
      <c r="I147" s="89"/>
      <c r="J147" s="89"/>
      <c r="K147" s="89"/>
      <c r="L147" s="89"/>
      <c r="M147" s="89"/>
      <c r="N147" s="90"/>
    </row>
    <row r="148" spans="3:16" ht="45.75" hidden="1" customHeight="1" outlineLevel="1">
      <c r="C148" s="14"/>
      <c r="D148" s="86" t="str">
        <f>D78</f>
        <v xml:space="preserve">Выводы, сравнительные экономические данные (например, средняя урожайность, объем на душу населения и др., динамика роста или снижения и другие исходя из специфики проекта) </v>
      </c>
      <c r="E148" s="89"/>
      <c r="F148" s="89"/>
      <c r="G148" s="89"/>
      <c r="H148" s="89"/>
      <c r="I148" s="89"/>
      <c r="J148" s="89"/>
      <c r="K148" s="89"/>
      <c r="L148" s="89"/>
      <c r="M148" s="89"/>
      <c r="N148" s="90"/>
    </row>
    <row r="149" spans="3:16" ht="42.75" customHeight="1" collapsed="1">
      <c r="C149" s="14"/>
      <c r="D149" s="170" t="s">
        <v>109</v>
      </c>
      <c r="E149" s="171"/>
      <c r="F149" s="171"/>
      <c r="G149" s="171"/>
      <c r="H149" s="171"/>
      <c r="I149" s="171"/>
      <c r="J149" s="171"/>
      <c r="K149" s="171"/>
      <c r="L149" s="171"/>
      <c r="M149" s="171"/>
      <c r="N149" s="172"/>
    </row>
    <row r="150" spans="3:16" ht="63" hidden="1" customHeight="1" outlineLevel="1">
      <c r="C150" s="14"/>
      <c r="D150" s="86" t="s">
        <v>110</v>
      </c>
      <c r="E150" s="89"/>
      <c r="F150" s="89"/>
      <c r="G150" s="89"/>
      <c r="H150" s="89"/>
      <c r="I150" s="89"/>
      <c r="J150" s="89"/>
      <c r="K150" s="89"/>
      <c r="L150" s="89"/>
      <c r="M150" s="89"/>
      <c r="N150" s="90"/>
    </row>
    <row r="151" spans="3:16" ht="62.25" customHeight="1" collapsed="1">
      <c r="C151" s="14"/>
      <c r="D151" s="144" t="s">
        <v>111</v>
      </c>
      <c r="E151" s="89" t="s">
        <v>112</v>
      </c>
      <c r="F151" s="89"/>
      <c r="G151" s="89"/>
      <c r="H151" s="89"/>
      <c r="I151" s="89"/>
      <c r="J151" s="89"/>
      <c r="K151" s="89"/>
      <c r="L151" s="89"/>
      <c r="M151" s="89"/>
      <c r="N151" s="90"/>
      <c r="P151" s="104"/>
    </row>
    <row r="152" spans="3:16" ht="49.5" customHeight="1">
      <c r="C152" s="14"/>
      <c r="D152" s="86" t="s">
        <v>113</v>
      </c>
      <c r="E152" s="173">
        <f>E104*1000000</f>
        <v>19214140666.666668</v>
      </c>
      <c r="F152" s="173"/>
      <c r="G152" s="173"/>
      <c r="H152" s="173"/>
      <c r="I152" s="173"/>
      <c r="J152" s="174">
        <f>E76*1000000</f>
        <v>62660999.999999993</v>
      </c>
      <c r="K152" s="175"/>
      <c r="L152" s="175"/>
      <c r="M152" s="175"/>
      <c r="N152" s="176"/>
    </row>
    <row r="153" spans="3:16" ht="49.5" customHeight="1">
      <c r="C153" s="14"/>
      <c r="D153" s="86" t="s">
        <v>114</v>
      </c>
      <c r="E153" s="177">
        <v>0.8</v>
      </c>
      <c r="F153" s="177"/>
      <c r="G153" s="177"/>
      <c r="H153" s="177"/>
      <c r="I153" s="177"/>
      <c r="J153" s="178">
        <f>1-E153</f>
        <v>0.19999999999999996</v>
      </c>
      <c r="K153" s="179"/>
      <c r="L153" s="179"/>
      <c r="M153" s="179"/>
      <c r="N153" s="180"/>
    </row>
    <row r="154" spans="3:16" ht="49.5" customHeight="1" thickBot="1">
      <c r="C154" s="127"/>
      <c r="D154" s="181" t="s">
        <v>115</v>
      </c>
      <c r="E154" s="182">
        <f>E56*E153/E152</f>
        <v>2.6334771290491575E-4</v>
      </c>
      <c r="F154" s="183"/>
      <c r="G154" s="183"/>
      <c r="H154" s="183"/>
      <c r="I154" s="184"/>
      <c r="J154" s="182">
        <f>E56*J153/J152</f>
        <v>2.0187995723017507E-2</v>
      </c>
      <c r="K154" s="183"/>
      <c r="L154" s="183"/>
      <c r="M154" s="183"/>
      <c r="N154" s="185"/>
    </row>
    <row r="155" spans="3:16" ht="54.75" customHeight="1" thickTop="1">
      <c r="C155" s="10">
        <v>4</v>
      </c>
      <c r="D155" s="11" t="s">
        <v>116</v>
      </c>
      <c r="E155" s="12"/>
      <c r="F155" s="12"/>
      <c r="G155" s="12"/>
      <c r="H155" s="12"/>
      <c r="I155" s="12"/>
      <c r="J155" s="12"/>
      <c r="K155" s="12"/>
      <c r="L155" s="12"/>
      <c r="M155" s="12"/>
      <c r="N155" s="13"/>
    </row>
    <row r="156" spans="3:16" ht="63" customHeight="1">
      <c r="C156" s="14"/>
      <c r="D156" s="186" t="s">
        <v>117</v>
      </c>
      <c r="E156" s="187" t="s">
        <v>118</v>
      </c>
      <c r="F156" s="187"/>
      <c r="G156" s="187"/>
      <c r="H156" s="187"/>
      <c r="I156" s="187"/>
      <c r="J156" s="187"/>
      <c r="K156" s="187"/>
      <c r="L156" s="187"/>
      <c r="M156" s="187"/>
      <c r="N156" s="188"/>
    </row>
    <row r="157" spans="3:16" ht="46.5" customHeight="1">
      <c r="C157" s="14"/>
      <c r="D157" s="189" t="s">
        <v>119</v>
      </c>
      <c r="E157" s="16" t="s">
        <v>120</v>
      </c>
      <c r="F157" s="16"/>
      <c r="G157" s="16"/>
      <c r="H157" s="16"/>
      <c r="I157" s="16"/>
      <c r="J157" s="18" t="s">
        <v>121</v>
      </c>
      <c r="K157" s="19"/>
      <c r="L157" s="19"/>
      <c r="M157" s="19"/>
      <c r="N157" s="20"/>
    </row>
    <row r="158" spans="3:16" ht="41.25" customHeight="1">
      <c r="C158" s="14"/>
      <c r="D158" s="190" t="s">
        <v>122</v>
      </c>
      <c r="E158" s="191" t="s">
        <v>123</v>
      </c>
      <c r="F158" s="191"/>
      <c r="G158" s="191"/>
      <c r="H158" s="191"/>
      <c r="I158" s="191"/>
      <c r="J158" s="192" t="s">
        <v>123</v>
      </c>
      <c r="K158" s="193"/>
      <c r="L158" s="193"/>
      <c r="M158" s="193"/>
      <c r="N158" s="194"/>
    </row>
    <row r="159" spans="3:16" ht="37.5" customHeight="1">
      <c r="C159" s="14"/>
      <c r="D159" s="190" t="s">
        <v>124</v>
      </c>
      <c r="E159" s="191" t="s">
        <v>125</v>
      </c>
      <c r="F159" s="191"/>
      <c r="G159" s="191"/>
      <c r="H159" s="191"/>
      <c r="I159" s="191"/>
      <c r="J159" s="192" t="s">
        <v>126</v>
      </c>
      <c r="K159" s="193"/>
      <c r="L159" s="193"/>
      <c r="M159" s="193"/>
      <c r="N159" s="194"/>
    </row>
    <row r="160" spans="3:16" ht="48" customHeight="1">
      <c r="C160" s="14"/>
      <c r="D160" s="190" t="s">
        <v>127</v>
      </c>
      <c r="E160" s="195" t="s">
        <v>128</v>
      </c>
      <c r="F160" s="195"/>
      <c r="G160" s="195"/>
      <c r="H160" s="195"/>
      <c r="I160" s="195"/>
      <c r="J160" s="196" t="s">
        <v>128</v>
      </c>
      <c r="K160" s="197"/>
      <c r="L160" s="197"/>
      <c r="M160" s="197"/>
      <c r="N160" s="198"/>
    </row>
    <row r="161" spans="3:17" ht="34.5" customHeight="1">
      <c r="C161" s="14"/>
      <c r="D161" s="190" t="s">
        <v>129</v>
      </c>
      <c r="E161" s="16" t="s">
        <v>130</v>
      </c>
      <c r="F161" s="16"/>
      <c r="G161" s="16"/>
      <c r="H161" s="16"/>
      <c r="I161" s="16"/>
      <c r="J161" s="16"/>
      <c r="K161" s="16"/>
      <c r="L161" s="16"/>
      <c r="M161" s="16"/>
      <c r="N161" s="17"/>
    </row>
    <row r="162" spans="3:17" ht="361.5" customHeight="1">
      <c r="C162" s="14"/>
      <c r="D162" s="190" t="s">
        <v>131</v>
      </c>
      <c r="E162" s="199" t="s">
        <v>132</v>
      </c>
      <c r="F162" s="199"/>
      <c r="G162" s="199"/>
      <c r="H162" s="199"/>
      <c r="I162" s="199"/>
      <c r="J162" s="199"/>
      <c r="K162" s="199"/>
      <c r="L162" s="199"/>
      <c r="M162" s="199"/>
      <c r="N162" s="200"/>
      <c r="P162"/>
      <c r="Q162"/>
    </row>
    <row r="163" spans="3:17" ht="75.75" customHeight="1">
      <c r="C163" s="14"/>
      <c r="D163" s="190" t="s">
        <v>133</v>
      </c>
      <c r="E163" s="16" t="s">
        <v>134</v>
      </c>
      <c r="F163" s="16"/>
      <c r="G163" s="16"/>
      <c r="H163" s="16"/>
      <c r="I163" s="16"/>
      <c r="J163" s="16"/>
      <c r="K163" s="16"/>
      <c r="L163" s="16"/>
      <c r="M163" s="16"/>
      <c r="N163" s="17"/>
    </row>
    <row r="164" spans="3:17" ht="68.25" customHeight="1">
      <c r="C164" s="14"/>
      <c r="D164" s="190" t="s">
        <v>135</v>
      </c>
      <c r="E164" s="16" t="s">
        <v>136</v>
      </c>
      <c r="F164" s="16"/>
      <c r="G164" s="16"/>
      <c r="H164" s="16"/>
      <c r="I164" s="16"/>
      <c r="J164" s="16"/>
      <c r="K164" s="16"/>
      <c r="L164" s="16"/>
      <c r="M164" s="16"/>
      <c r="N164" s="17"/>
    </row>
    <row r="165" spans="3:17" ht="58.5" customHeight="1">
      <c r="C165" s="14"/>
      <c r="D165" s="190" t="s">
        <v>137</v>
      </c>
      <c r="E165" s="191">
        <v>50254</v>
      </c>
      <c r="F165" s="191"/>
      <c r="G165" s="191"/>
      <c r="H165" s="191"/>
      <c r="I165" s="191"/>
      <c r="J165" s="192">
        <v>50350</v>
      </c>
      <c r="K165" s="193"/>
      <c r="L165" s="193"/>
      <c r="M165" s="193"/>
      <c r="N165" s="194"/>
    </row>
    <row r="166" spans="3:17" ht="51.75" customHeight="1">
      <c r="C166" s="14"/>
      <c r="D166" s="190" t="s">
        <v>138</v>
      </c>
      <c r="E166" s="191" t="s">
        <v>139</v>
      </c>
      <c r="F166" s="191"/>
      <c r="G166" s="191"/>
      <c r="H166" s="191"/>
      <c r="I166" s="191"/>
      <c r="J166" s="192" t="s">
        <v>140</v>
      </c>
      <c r="K166" s="193"/>
      <c r="L166" s="193"/>
      <c r="M166" s="193"/>
      <c r="N166" s="194"/>
    </row>
    <row r="167" spans="3:17" ht="45.75" customHeight="1">
      <c r="C167" s="14"/>
      <c r="D167" s="201" t="s">
        <v>141</v>
      </c>
      <c r="E167" s="191"/>
      <c r="F167" s="191"/>
      <c r="G167" s="191"/>
      <c r="H167" s="191"/>
      <c r="I167" s="191"/>
      <c r="J167" s="191"/>
      <c r="K167" s="191"/>
      <c r="L167" s="191"/>
      <c r="M167" s="191"/>
      <c r="N167" s="202"/>
    </row>
    <row r="168" spans="3:17" ht="44.25" customHeight="1">
      <c r="C168" s="14"/>
      <c r="D168" s="190" t="s">
        <v>142</v>
      </c>
      <c r="E168" s="191" t="str">
        <f>E161</f>
        <v>Выращивание в теплицах на грунте</v>
      </c>
      <c r="F168" s="191"/>
      <c r="G168" s="191"/>
      <c r="H168" s="191"/>
      <c r="I168" s="191"/>
      <c r="J168" s="191"/>
      <c r="K168" s="191"/>
      <c r="L168" s="191"/>
      <c r="M168" s="191"/>
      <c r="N168" s="202"/>
    </row>
    <row r="169" spans="3:17" ht="44.25" customHeight="1">
      <c r="C169" s="14"/>
      <c r="D169" s="190" t="s">
        <v>143</v>
      </c>
      <c r="E169" s="191" t="str">
        <f>E158</f>
        <v>15 Га</v>
      </c>
      <c r="F169" s="191"/>
      <c r="G169" s="191"/>
      <c r="H169" s="191"/>
      <c r="I169" s="191"/>
      <c r="J169" s="191"/>
      <c r="K169" s="191"/>
      <c r="L169" s="191"/>
      <c r="M169" s="191"/>
      <c r="N169" s="202"/>
    </row>
    <row r="170" spans="3:17" ht="38.25" customHeight="1">
      <c r="C170" s="14"/>
      <c r="D170" s="190" t="s">
        <v>144</v>
      </c>
      <c r="E170" s="191" t="s">
        <v>145</v>
      </c>
      <c r="F170" s="191"/>
      <c r="G170" s="191"/>
      <c r="H170" s="191"/>
      <c r="I170" s="191"/>
      <c r="J170" s="191"/>
      <c r="K170" s="191"/>
      <c r="L170" s="191"/>
      <c r="M170" s="191"/>
      <c r="N170" s="202"/>
    </row>
    <row r="171" spans="3:17" ht="38.25" customHeight="1">
      <c r="C171" s="14"/>
      <c r="D171" s="190" t="s">
        <v>146</v>
      </c>
      <c r="E171" s="203">
        <f>53000000000/10550</f>
        <v>5023696.6824644553</v>
      </c>
      <c r="F171" s="203"/>
      <c r="G171" s="203"/>
      <c r="H171" s="203"/>
      <c r="I171" s="203"/>
      <c r="J171" s="203"/>
      <c r="K171" s="203"/>
      <c r="L171" s="203"/>
      <c r="M171" s="203"/>
      <c r="N171" s="204"/>
    </row>
    <row r="172" spans="3:17" ht="30.75" customHeight="1">
      <c r="C172" s="14"/>
      <c r="D172" s="190" t="s">
        <v>147</v>
      </c>
      <c r="E172" s="205">
        <f>15*10000</f>
        <v>150000</v>
      </c>
      <c r="F172" s="205"/>
      <c r="G172" s="205"/>
      <c r="H172" s="205"/>
      <c r="I172" s="205"/>
      <c r="J172" s="205"/>
      <c r="K172" s="205"/>
      <c r="L172" s="205"/>
      <c r="M172" s="205"/>
      <c r="N172" s="206"/>
    </row>
    <row r="173" spans="3:17" ht="33" customHeight="1">
      <c r="C173" s="14"/>
      <c r="D173" s="190" t="s">
        <v>148</v>
      </c>
      <c r="E173" s="191">
        <v>12</v>
      </c>
      <c r="F173" s="191"/>
      <c r="G173" s="191"/>
      <c r="H173" s="191"/>
      <c r="I173" s="191"/>
      <c r="J173" s="191"/>
      <c r="K173" s="191"/>
      <c r="L173" s="191"/>
      <c r="M173" s="191"/>
      <c r="N173" s="202"/>
    </row>
    <row r="174" spans="3:17" ht="36.75" customHeight="1" thickBot="1">
      <c r="C174" s="127"/>
      <c r="D174" s="207" t="s">
        <v>149</v>
      </c>
      <c r="E174" s="24" t="s">
        <v>150</v>
      </c>
      <c r="F174" s="24"/>
      <c r="G174" s="24"/>
      <c r="H174" s="24"/>
      <c r="I174" s="24"/>
      <c r="J174" s="24"/>
      <c r="K174" s="24"/>
      <c r="L174" s="24"/>
      <c r="M174" s="24"/>
      <c r="N174" s="25"/>
    </row>
    <row r="175" spans="3:17" ht="62.25" customHeight="1" thickTop="1">
      <c r="C175" s="10">
        <v>5</v>
      </c>
      <c r="D175" s="11" t="s">
        <v>151</v>
      </c>
      <c r="E175" s="12"/>
      <c r="F175" s="12"/>
      <c r="G175" s="12"/>
      <c r="H175" s="12"/>
      <c r="I175" s="12"/>
      <c r="J175" s="12"/>
      <c r="K175" s="12"/>
      <c r="L175" s="12"/>
      <c r="M175" s="12"/>
      <c r="N175" s="13"/>
    </row>
    <row r="176" spans="3:17" ht="32.25" customHeight="1">
      <c r="C176" s="14"/>
      <c r="D176" s="86" t="s">
        <v>152</v>
      </c>
      <c r="E176" s="91" t="s">
        <v>153</v>
      </c>
      <c r="F176" s="91"/>
      <c r="G176" s="91" t="s">
        <v>154</v>
      </c>
      <c r="H176" s="208"/>
      <c r="I176" s="94" t="s">
        <v>155</v>
      </c>
      <c r="J176" s="94" t="s">
        <v>155</v>
      </c>
      <c r="K176" s="94" t="s">
        <v>155</v>
      </c>
      <c r="L176" s="94"/>
      <c r="M176" s="94"/>
      <c r="N176" s="148"/>
      <c r="P176" s="104"/>
    </row>
    <row r="177" spans="3:16" ht="30.75" customHeight="1">
      <c r="C177" s="14"/>
      <c r="D177" s="86" t="s">
        <v>156</v>
      </c>
      <c r="E177" s="91" t="s">
        <v>157</v>
      </c>
      <c r="F177" s="91"/>
      <c r="G177" s="209" t="s">
        <v>158</v>
      </c>
      <c r="H177" s="94" t="s">
        <v>157</v>
      </c>
      <c r="I177" s="94" t="s">
        <v>157</v>
      </c>
      <c r="J177" s="94" t="s">
        <v>157</v>
      </c>
      <c r="K177" s="94" t="s">
        <v>157</v>
      </c>
      <c r="L177" s="94"/>
      <c r="M177" s="94"/>
      <c r="N177" s="148"/>
      <c r="P177" s="104"/>
    </row>
    <row r="178" spans="3:16" ht="42.75" customHeight="1">
      <c r="C178" s="14"/>
      <c r="D178" s="86" t="s">
        <v>159</v>
      </c>
      <c r="E178" s="87" t="s">
        <v>160</v>
      </c>
      <c r="F178" s="87"/>
      <c r="G178" s="87"/>
      <c r="H178" s="87"/>
      <c r="I178" s="87"/>
      <c r="J178" s="87"/>
      <c r="K178" s="87"/>
      <c r="L178" s="87"/>
      <c r="M178" s="87"/>
      <c r="N178" s="88"/>
    </row>
    <row r="179" spans="3:16" ht="32.25" customHeight="1">
      <c r="C179" s="14"/>
      <c r="D179" s="86" t="s">
        <v>161</v>
      </c>
      <c r="E179" s="87" t="s">
        <v>162</v>
      </c>
      <c r="F179" s="87"/>
      <c r="G179" s="87"/>
      <c r="H179" s="87"/>
      <c r="I179" s="87"/>
      <c r="J179" s="87"/>
      <c r="K179" s="87"/>
      <c r="L179" s="87"/>
      <c r="M179" s="87"/>
      <c r="N179" s="88"/>
    </row>
    <row r="180" spans="3:16" ht="39.75" customHeight="1">
      <c r="C180" s="14"/>
      <c r="D180" s="86" t="s">
        <v>163</v>
      </c>
      <c r="E180" s="91">
        <v>1.1000000000000001</v>
      </c>
      <c r="F180" s="91"/>
      <c r="G180" s="154">
        <v>0.5</v>
      </c>
      <c r="H180" s="155"/>
      <c r="I180" s="210"/>
      <c r="J180" s="210"/>
      <c r="K180" s="210"/>
      <c r="L180" s="210"/>
      <c r="M180" s="210"/>
      <c r="N180" s="211"/>
    </row>
    <row r="181" spans="3:16" ht="39.75" customHeight="1">
      <c r="C181" s="14"/>
      <c r="D181" s="86" t="s">
        <v>164</v>
      </c>
      <c r="E181" s="212">
        <v>0.2</v>
      </c>
      <c r="F181" s="212"/>
      <c r="G181" s="212">
        <v>0.8</v>
      </c>
      <c r="H181" s="213"/>
      <c r="I181" s="214">
        <v>0</v>
      </c>
      <c r="J181" s="214"/>
      <c r="K181" s="214">
        <v>0</v>
      </c>
      <c r="L181" s="214"/>
      <c r="M181" s="214">
        <v>0</v>
      </c>
      <c r="N181" s="215">
        <v>0</v>
      </c>
    </row>
    <row r="182" spans="3:16" ht="44.25" customHeight="1">
      <c r="C182" s="14"/>
      <c r="D182" s="86" t="s">
        <v>165</v>
      </c>
      <c r="E182" s="94" t="s">
        <v>166</v>
      </c>
      <c r="F182" s="94"/>
      <c r="G182" s="94" t="s">
        <v>167</v>
      </c>
      <c r="H182" s="94"/>
      <c r="I182" s="94" t="s">
        <v>168</v>
      </c>
      <c r="J182" s="94"/>
      <c r="K182" s="94" t="s">
        <v>169</v>
      </c>
      <c r="L182" s="94"/>
      <c r="M182" s="94" t="s">
        <v>170</v>
      </c>
      <c r="N182" s="148" t="s">
        <v>170</v>
      </c>
    </row>
    <row r="183" spans="3:16" ht="30.75" customHeight="1">
      <c r="C183" s="14"/>
      <c r="D183" s="86" t="s">
        <v>171</v>
      </c>
      <c r="E183" s="216">
        <f>6000*300</f>
        <v>1800000</v>
      </c>
      <c r="F183" s="94"/>
      <c r="G183" s="216">
        <f>('[1]NPV-IRR-PI-PP (2)'!D47+'[1]NPV-IRR-PI-PP (2)'!D59+'[1]NPV-IRR-PI-PP (2)'!D71)*1/1000*300</f>
        <v>465000</v>
      </c>
      <c r="H183" s="94"/>
      <c r="I183" s="94">
        <f>6000*12</f>
        <v>72000</v>
      </c>
      <c r="J183" s="94"/>
      <c r="K183" s="94">
        <v>150</v>
      </c>
      <c r="L183" s="94"/>
      <c r="M183" s="94" t="s">
        <v>172</v>
      </c>
      <c r="N183" s="148" t="s">
        <v>172</v>
      </c>
    </row>
    <row r="184" spans="3:16" ht="30.75" customHeight="1">
      <c r="C184" s="14"/>
      <c r="D184" s="86" t="s">
        <v>173</v>
      </c>
      <c r="E184" s="94">
        <f>400/10000</f>
        <v>0.04</v>
      </c>
      <c r="F184" s="94"/>
      <c r="G184" s="94">
        <f>800/10000</f>
        <v>0.08</v>
      </c>
      <c r="H184" s="94"/>
      <c r="I184" s="94">
        <f>1000/10000</f>
        <v>0.1</v>
      </c>
      <c r="J184" s="94"/>
      <c r="K184" s="94">
        <v>600</v>
      </c>
      <c r="L184" s="94"/>
      <c r="M184" s="94"/>
      <c r="N184" s="148"/>
    </row>
    <row r="185" spans="3:16" ht="14.25">
      <c r="C185" s="14"/>
      <c r="D185" s="217"/>
      <c r="E185" s="218"/>
      <c r="F185" s="218"/>
      <c r="G185" s="218"/>
      <c r="H185" s="218"/>
      <c r="I185" s="218"/>
      <c r="J185" s="218"/>
      <c r="K185" s="218"/>
      <c r="L185" s="218"/>
      <c r="M185" s="218"/>
      <c r="N185" s="219"/>
    </row>
    <row r="186" spans="3:16" ht="15" thickBot="1">
      <c r="C186" s="14"/>
      <c r="D186" s="220"/>
      <c r="E186" s="221"/>
      <c r="F186" s="221"/>
      <c r="G186" s="221"/>
      <c r="H186" s="221"/>
      <c r="I186" s="221"/>
      <c r="J186" s="221"/>
      <c r="K186" s="221"/>
      <c r="L186" s="221"/>
      <c r="M186" s="221"/>
      <c r="N186" s="222"/>
    </row>
    <row r="187" spans="3:16" ht="15.75" hidden="1" outlineLevel="1" thickTop="1" thickBot="1">
      <c r="C187" s="127"/>
      <c r="D187" s="223" t="s">
        <v>174</v>
      </c>
      <c r="E187" s="224"/>
      <c r="F187" s="224"/>
      <c r="G187" s="224"/>
      <c r="H187" s="224"/>
      <c r="I187" s="224"/>
      <c r="J187" s="224"/>
      <c r="K187" s="224"/>
      <c r="L187" s="224"/>
      <c r="M187" s="224"/>
      <c r="N187" s="225"/>
    </row>
    <row r="188" spans="3:16" ht="47.25" customHeight="1" collapsed="1" thickTop="1">
      <c r="C188" s="10">
        <v>6</v>
      </c>
      <c r="D188" s="226" t="s">
        <v>175</v>
      </c>
      <c r="E188" s="227"/>
      <c r="F188" s="227"/>
      <c r="G188" s="227"/>
      <c r="H188" s="227"/>
      <c r="I188" s="227"/>
      <c r="J188" s="227"/>
      <c r="K188" s="227"/>
      <c r="L188" s="227"/>
      <c r="M188" s="227"/>
      <c r="N188" s="228"/>
    </row>
    <row r="189" spans="3:16" ht="45" customHeight="1">
      <c r="C189" s="14"/>
      <c r="D189" s="15" t="s">
        <v>176</v>
      </c>
      <c r="E189" s="192" t="str">
        <f>E10</f>
        <v xml:space="preserve">Сурхандарьинская область, Термезский район	</v>
      </c>
      <c r="F189" s="193"/>
      <c r="G189" s="193"/>
      <c r="H189" s="193"/>
      <c r="I189" s="193"/>
      <c r="J189" s="193"/>
      <c r="K189" s="193"/>
      <c r="L189" s="193"/>
      <c r="M189" s="193"/>
      <c r="N189" s="194"/>
    </row>
    <row r="190" spans="3:16" ht="45" customHeight="1">
      <c r="C190" s="14"/>
      <c r="D190" s="15" t="s">
        <v>177</v>
      </c>
      <c r="E190" s="192" t="str">
        <f>E11</f>
        <v xml:space="preserve">ООО "Жануб Сурхон Экспорт" </v>
      </c>
      <c r="F190" s="193"/>
      <c r="G190" s="193"/>
      <c r="H190" s="193"/>
      <c r="I190" s="193"/>
      <c r="J190" s="193"/>
      <c r="K190" s="193"/>
      <c r="L190" s="193"/>
      <c r="M190" s="193"/>
      <c r="N190" s="194"/>
    </row>
    <row r="191" spans="3:16" ht="39.75" customHeight="1">
      <c r="C191" s="14"/>
      <c r="D191" s="229" t="s">
        <v>178</v>
      </c>
      <c r="E191" s="193"/>
      <c r="F191" s="193"/>
      <c r="G191" s="193"/>
      <c r="H191" s="193"/>
      <c r="I191" s="193"/>
      <c r="J191" s="193"/>
      <c r="K191" s="193"/>
      <c r="L191" s="193"/>
      <c r="M191" s="193"/>
      <c r="N191" s="194"/>
    </row>
    <row r="192" spans="3:16" ht="33.75" customHeight="1">
      <c r="C192" s="14"/>
      <c r="D192" s="190" t="s">
        <v>179</v>
      </c>
      <c r="E192" s="192" t="s">
        <v>180</v>
      </c>
      <c r="F192" s="193"/>
      <c r="G192" s="193"/>
      <c r="H192" s="193"/>
      <c r="I192" s="193"/>
      <c r="J192" s="193"/>
      <c r="K192" s="193"/>
      <c r="L192" s="193"/>
      <c r="M192" s="193"/>
      <c r="N192" s="194"/>
    </row>
    <row r="193" spans="3:14" ht="65.25" customHeight="1" collapsed="1">
      <c r="C193" s="14"/>
      <c r="D193" s="190" t="s">
        <v>181</v>
      </c>
      <c r="E193" s="192" t="s">
        <v>182</v>
      </c>
      <c r="F193" s="193"/>
      <c r="G193" s="193"/>
      <c r="H193" s="193"/>
      <c r="I193" s="193"/>
      <c r="J193" s="193"/>
      <c r="K193" s="193"/>
      <c r="L193" s="193"/>
      <c r="M193" s="193"/>
      <c r="N193" s="194"/>
    </row>
    <row r="194" spans="3:14" ht="36" customHeight="1">
      <c r="C194" s="14"/>
      <c r="D194" s="190" t="s">
        <v>183</v>
      </c>
      <c r="E194" s="192" t="s">
        <v>182</v>
      </c>
      <c r="F194" s="193"/>
      <c r="G194" s="193"/>
      <c r="H194" s="193"/>
      <c r="I194" s="193"/>
      <c r="J194" s="193"/>
      <c r="K194" s="193"/>
      <c r="L194" s="193"/>
      <c r="M194" s="193"/>
      <c r="N194" s="194"/>
    </row>
    <row r="195" spans="3:14" ht="40.5" customHeight="1">
      <c r="C195" s="14"/>
      <c r="D195" s="190" t="s">
        <v>184</v>
      </c>
      <c r="E195" s="192" t="s">
        <v>185</v>
      </c>
      <c r="F195" s="193"/>
      <c r="G195" s="193"/>
      <c r="H195" s="193"/>
      <c r="I195" s="193"/>
      <c r="J195" s="193"/>
      <c r="K195" s="193"/>
      <c r="L195" s="193"/>
      <c r="M195" s="193"/>
      <c r="N195" s="194"/>
    </row>
    <row r="196" spans="3:14" ht="40.5" hidden="1" customHeight="1" outlineLevel="1">
      <c r="C196" s="14"/>
      <c r="D196" s="190" t="s">
        <v>186</v>
      </c>
      <c r="E196" s="192" t="s">
        <v>25</v>
      </c>
      <c r="F196" s="193"/>
      <c r="G196" s="193"/>
      <c r="H196" s="193"/>
      <c r="I196" s="193"/>
      <c r="J196" s="193"/>
      <c r="K196" s="193"/>
      <c r="L196" s="193"/>
      <c r="M196" s="193"/>
      <c r="N196" s="194"/>
    </row>
    <row r="197" spans="3:14" ht="40.5" hidden="1" customHeight="1" outlineLevel="1">
      <c r="C197" s="14"/>
      <c r="D197" s="190" t="s">
        <v>186</v>
      </c>
      <c r="E197" s="192" t="s">
        <v>25</v>
      </c>
      <c r="F197" s="193"/>
      <c r="G197" s="193"/>
      <c r="H197" s="193"/>
      <c r="I197" s="193"/>
      <c r="J197" s="193"/>
      <c r="K197" s="193"/>
      <c r="L197" s="193"/>
      <c r="M197" s="193"/>
      <c r="N197" s="194"/>
    </row>
    <row r="198" spans="3:14" ht="42.75" customHeight="1" collapsed="1">
      <c r="C198" s="14"/>
      <c r="D198" s="189" t="s">
        <v>187</v>
      </c>
      <c r="E198" s="192" t="str">
        <f>E189</f>
        <v xml:space="preserve">Сурхандарьинская область, Термезский район	</v>
      </c>
      <c r="F198" s="193"/>
      <c r="G198" s="193"/>
      <c r="H198" s="193"/>
      <c r="I198" s="193"/>
      <c r="J198" s="193"/>
      <c r="K198" s="193"/>
      <c r="L198" s="193"/>
      <c r="M198" s="193"/>
      <c r="N198" s="194"/>
    </row>
    <row r="199" spans="3:14" ht="18" hidden="1" customHeight="1" outlineLevel="1">
      <c r="C199" s="14"/>
      <c r="D199" s="189" t="s">
        <v>188</v>
      </c>
      <c r="E199" s="192" t="s">
        <v>25</v>
      </c>
      <c r="F199" s="193"/>
      <c r="G199" s="193"/>
      <c r="H199" s="193"/>
      <c r="I199" s="193"/>
      <c r="J199" s="193"/>
      <c r="K199" s="193"/>
      <c r="L199" s="193"/>
      <c r="M199" s="193"/>
      <c r="N199" s="194"/>
    </row>
    <row r="200" spans="3:14" ht="18" hidden="1" customHeight="1" outlineLevel="1">
      <c r="C200" s="14"/>
      <c r="D200" s="189" t="s">
        <v>189</v>
      </c>
      <c r="E200" s="192" t="s">
        <v>25</v>
      </c>
      <c r="F200" s="193"/>
      <c r="G200" s="193"/>
      <c r="H200" s="193"/>
      <c r="I200" s="193"/>
      <c r="J200" s="193"/>
      <c r="K200" s="193"/>
      <c r="L200" s="193"/>
      <c r="M200" s="193"/>
      <c r="N200" s="194"/>
    </row>
    <row r="201" spans="3:14" ht="36" hidden="1" customHeight="1" outlineLevel="1">
      <c r="C201" s="14"/>
      <c r="D201" s="189" t="s">
        <v>190</v>
      </c>
      <c r="E201" s="192" t="s">
        <v>25</v>
      </c>
      <c r="F201" s="193"/>
      <c r="G201" s="193"/>
      <c r="H201" s="193"/>
      <c r="I201" s="193"/>
      <c r="J201" s="193"/>
      <c r="K201" s="193"/>
      <c r="L201" s="193"/>
      <c r="M201" s="193"/>
      <c r="N201" s="194"/>
    </row>
    <row r="202" spans="3:14" ht="36" hidden="1" customHeight="1" outlineLevel="1">
      <c r="C202" s="14"/>
      <c r="D202" s="189" t="s">
        <v>191</v>
      </c>
      <c r="E202" s="192" t="s">
        <v>25</v>
      </c>
      <c r="F202" s="193"/>
      <c r="G202" s="193"/>
      <c r="H202" s="193"/>
      <c r="I202" s="193"/>
      <c r="J202" s="193"/>
      <c r="K202" s="193"/>
      <c r="L202" s="193"/>
      <c r="M202" s="193"/>
      <c r="N202" s="194"/>
    </row>
    <row r="203" spans="3:14" ht="36" hidden="1" customHeight="1" outlineLevel="1">
      <c r="C203" s="14"/>
      <c r="D203" s="189" t="s">
        <v>192</v>
      </c>
      <c r="E203" s="192" t="s">
        <v>25</v>
      </c>
      <c r="F203" s="193"/>
      <c r="G203" s="193"/>
      <c r="H203" s="193"/>
      <c r="I203" s="193"/>
      <c r="J203" s="193"/>
      <c r="K203" s="193"/>
      <c r="L203" s="193"/>
      <c r="M203" s="193"/>
      <c r="N203" s="194"/>
    </row>
    <row r="204" spans="3:14" ht="35.25" customHeight="1" collapsed="1">
      <c r="C204" s="14"/>
      <c r="D204" s="189" t="s">
        <v>193</v>
      </c>
      <c r="E204" s="230">
        <f>E205+E206+E207</f>
        <v>15.074999999999999</v>
      </c>
      <c r="F204" s="231"/>
      <c r="G204" s="231"/>
      <c r="H204" s="231"/>
      <c r="I204" s="231"/>
      <c r="J204" s="231"/>
      <c r="K204" s="231"/>
      <c r="L204" s="231"/>
      <c r="M204" s="231"/>
      <c r="N204" s="232"/>
    </row>
    <row r="205" spans="3:14" ht="42.75" customHeight="1">
      <c r="C205" s="14"/>
      <c r="D205" s="190" t="s">
        <v>194</v>
      </c>
      <c r="E205" s="230">
        <f>500/10000</f>
        <v>0.05</v>
      </c>
      <c r="F205" s="231"/>
      <c r="G205" s="231"/>
      <c r="H205" s="231"/>
      <c r="I205" s="231"/>
      <c r="J205" s="231"/>
      <c r="K205" s="231"/>
      <c r="L205" s="231"/>
      <c r="M205" s="231"/>
      <c r="N205" s="232"/>
    </row>
    <row r="206" spans="3:14" ht="46.5" customHeight="1">
      <c r="C206" s="14"/>
      <c r="D206" s="190" t="s">
        <v>195</v>
      </c>
      <c r="E206" s="230">
        <f>E205/2</f>
        <v>2.5000000000000001E-2</v>
      </c>
      <c r="F206" s="231"/>
      <c r="G206" s="231"/>
      <c r="H206" s="231"/>
      <c r="I206" s="231"/>
      <c r="J206" s="231"/>
      <c r="K206" s="231"/>
      <c r="L206" s="231"/>
      <c r="M206" s="231"/>
      <c r="N206" s="232"/>
    </row>
    <row r="207" spans="3:14" ht="51" customHeight="1">
      <c r="C207" s="14"/>
      <c r="D207" s="190" t="s">
        <v>196</v>
      </c>
      <c r="E207" s="230">
        <v>15</v>
      </c>
      <c r="F207" s="231"/>
      <c r="G207" s="231"/>
      <c r="H207" s="231"/>
      <c r="I207" s="231"/>
      <c r="J207" s="231"/>
      <c r="K207" s="231"/>
      <c r="L207" s="231"/>
      <c r="M207" s="231"/>
      <c r="N207" s="232"/>
    </row>
    <row r="208" spans="3:14" ht="15" hidden="1" customHeight="1" outlineLevel="1">
      <c r="C208" s="14"/>
      <c r="D208" s="233" t="s">
        <v>197</v>
      </c>
      <c r="E208" s="234"/>
      <c r="F208" s="234"/>
      <c r="G208" s="234"/>
      <c r="H208" s="234"/>
      <c r="I208" s="234"/>
      <c r="J208" s="234"/>
      <c r="K208" s="234"/>
      <c r="L208" s="234"/>
      <c r="M208" s="234"/>
      <c r="N208" s="235"/>
    </row>
    <row r="209" spans="3:14" ht="18" customHeight="1" collapsed="1">
      <c r="C209" s="14"/>
      <c r="D209" s="236" t="s">
        <v>198</v>
      </c>
      <c r="E209" s="63"/>
      <c r="F209" s="63"/>
      <c r="G209" s="63"/>
      <c r="H209" s="63"/>
      <c r="I209" s="63"/>
      <c r="J209" s="63"/>
      <c r="K209" s="63"/>
      <c r="L209" s="63"/>
      <c r="M209" s="63"/>
      <c r="N209" s="64"/>
    </row>
    <row r="210" spans="3:14" ht="18" customHeight="1">
      <c r="C210" s="14"/>
      <c r="D210" s="237" t="s">
        <v>199</v>
      </c>
      <c r="E210" s="63"/>
      <c r="F210" s="63"/>
      <c r="G210" s="63"/>
      <c r="H210" s="63"/>
      <c r="I210" s="63"/>
      <c r="J210" s="63"/>
      <c r="K210" s="63"/>
      <c r="L210" s="63"/>
      <c r="M210" s="63"/>
      <c r="N210" s="64"/>
    </row>
    <row r="211" spans="3:14" ht="18" customHeight="1" collapsed="1">
      <c r="C211" s="14"/>
      <c r="D211" s="236" t="s">
        <v>200</v>
      </c>
      <c r="E211" s="63" t="str">
        <f>E190</f>
        <v xml:space="preserve">ООО "Жануб Сурхон Экспорт" </v>
      </c>
      <c r="F211" s="63"/>
      <c r="G211" s="63"/>
      <c r="H211" s="63"/>
      <c r="I211" s="63"/>
      <c r="J211" s="63"/>
      <c r="K211" s="63"/>
      <c r="L211" s="63"/>
      <c r="M211" s="63"/>
      <c r="N211" s="64"/>
    </row>
    <row r="212" spans="3:14" ht="18" customHeight="1">
      <c r="C212" s="14"/>
      <c r="D212" s="236" t="s">
        <v>201</v>
      </c>
      <c r="E212" s="63" t="s">
        <v>202</v>
      </c>
      <c r="F212" s="63"/>
      <c r="G212" s="63"/>
      <c r="H212" s="63"/>
      <c r="I212" s="63"/>
      <c r="J212" s="63"/>
      <c r="K212" s="63"/>
      <c r="L212" s="63"/>
      <c r="M212" s="63"/>
      <c r="N212" s="64"/>
    </row>
    <row r="213" spans="3:14" ht="18" hidden="1" customHeight="1" outlineLevel="1">
      <c r="C213" s="14"/>
      <c r="D213" s="236" t="s">
        <v>203</v>
      </c>
      <c r="E213" s="63" t="str">
        <f>E200</f>
        <v>Будет уточнено</v>
      </c>
      <c r="F213" s="63"/>
      <c r="G213" s="63"/>
      <c r="H213" s="63"/>
      <c r="I213" s="63"/>
      <c r="J213" s="63"/>
      <c r="K213" s="63"/>
      <c r="L213" s="63"/>
      <c r="M213" s="63"/>
      <c r="N213" s="64"/>
    </row>
    <row r="214" spans="3:14" ht="82.5" customHeight="1" collapsed="1">
      <c r="C214" s="14"/>
      <c r="D214" s="236" t="s">
        <v>204</v>
      </c>
      <c r="E214" s="63" t="str">
        <f>E12</f>
        <v>Компания создано 2019 году., зарегистрирован по адресу Сурхандарьинский район, Термезский туман, МФЙ "Тинчлик", Руководитель  - Ашуров Г. Э. (Паспорт АВ 0093842,19,08,2015 год), т. +998912322020, +998975540022</v>
      </c>
      <c r="F214" s="63"/>
      <c r="G214" s="63"/>
      <c r="H214" s="63"/>
      <c r="I214" s="63"/>
      <c r="J214" s="63"/>
      <c r="K214" s="63"/>
      <c r="L214" s="63"/>
      <c r="M214" s="63"/>
      <c r="N214" s="64"/>
    </row>
    <row r="215" spans="3:14" ht="18" customHeight="1">
      <c r="C215" s="14"/>
      <c r="D215" s="236" t="s">
        <v>205</v>
      </c>
      <c r="E215" s="63"/>
      <c r="F215" s="63"/>
      <c r="G215" s="63"/>
      <c r="H215" s="63"/>
      <c r="I215" s="63"/>
      <c r="J215" s="63"/>
      <c r="K215" s="63"/>
      <c r="L215" s="63"/>
      <c r="M215" s="63"/>
      <c r="N215" s="64"/>
    </row>
    <row r="216" spans="3:14" ht="43.5" customHeight="1">
      <c r="C216" s="14"/>
      <c r="D216" s="238" t="s">
        <v>206</v>
      </c>
      <c r="E216" s="63" t="s">
        <v>207</v>
      </c>
      <c r="F216" s="63"/>
      <c r="G216" s="63"/>
      <c r="H216" s="63"/>
      <c r="I216" s="63"/>
      <c r="J216" s="63"/>
      <c r="K216" s="63"/>
      <c r="L216" s="63"/>
      <c r="M216" s="63"/>
      <c r="N216" s="64"/>
    </row>
    <row r="217" spans="3:14" ht="18" customHeight="1">
      <c r="C217" s="14"/>
      <c r="D217" s="238" t="s">
        <v>208</v>
      </c>
      <c r="E217" s="63" t="s">
        <v>207</v>
      </c>
      <c r="F217" s="63"/>
      <c r="G217" s="63"/>
      <c r="H217" s="63"/>
      <c r="I217" s="63"/>
      <c r="J217" s="63"/>
      <c r="K217" s="63"/>
      <c r="L217" s="63"/>
      <c r="M217" s="63"/>
      <c r="N217" s="64"/>
    </row>
    <row r="218" spans="3:14" ht="18" customHeight="1">
      <c r="C218" s="14"/>
      <c r="D218" s="238" t="s">
        <v>209</v>
      </c>
      <c r="E218" s="63" t="s">
        <v>207</v>
      </c>
      <c r="F218" s="63"/>
      <c r="G218" s="63"/>
      <c r="H218" s="63"/>
      <c r="I218" s="63"/>
      <c r="J218" s="63"/>
      <c r="K218" s="63"/>
      <c r="L218" s="63"/>
      <c r="M218" s="63"/>
      <c r="N218" s="64"/>
    </row>
    <row r="219" spans="3:14" ht="18" customHeight="1" thickBot="1">
      <c r="C219" s="14"/>
      <c r="D219" s="238" t="s">
        <v>210</v>
      </c>
      <c r="E219" s="63" t="s">
        <v>211</v>
      </c>
      <c r="F219" s="63"/>
      <c r="G219" s="63"/>
      <c r="H219" s="63"/>
      <c r="I219" s="63"/>
      <c r="J219" s="63"/>
      <c r="K219" s="63"/>
      <c r="L219" s="63"/>
      <c r="M219" s="63"/>
      <c r="N219" s="64"/>
    </row>
    <row r="220" spans="3:14" ht="18" hidden="1" customHeight="1" outlineLevel="1">
      <c r="C220" s="14"/>
      <c r="D220" s="238" t="s">
        <v>212</v>
      </c>
      <c r="E220" s="63"/>
      <c r="F220" s="63"/>
      <c r="G220" s="63"/>
      <c r="H220" s="63"/>
      <c r="I220" s="63"/>
      <c r="J220" s="63"/>
      <c r="K220" s="63"/>
      <c r="L220" s="63"/>
      <c r="M220" s="63"/>
      <c r="N220" s="64"/>
    </row>
    <row r="221" spans="3:14" ht="15" hidden="1" customHeight="1" outlineLevel="1" thickBot="1">
      <c r="C221" s="127"/>
      <c r="D221" s="239" t="s">
        <v>213</v>
      </c>
      <c r="E221" s="240">
        <v>4</v>
      </c>
      <c r="F221" s="240"/>
      <c r="G221" s="240"/>
      <c r="H221" s="240"/>
      <c r="I221" s="240"/>
      <c r="J221" s="240"/>
      <c r="K221" s="240"/>
      <c r="L221" s="240"/>
      <c r="M221" s="240"/>
      <c r="N221" s="241"/>
    </row>
    <row r="222" spans="3:14" ht="36" hidden="1" outlineLevel="1" thickBot="1">
      <c r="C222" s="65"/>
      <c r="D222" s="242" t="s">
        <v>214</v>
      </c>
      <c r="E222" s="63"/>
      <c r="F222" s="63"/>
      <c r="G222" s="63"/>
      <c r="H222" s="63"/>
      <c r="I222" s="63"/>
      <c r="J222" s="63"/>
      <c r="K222" s="63"/>
      <c r="L222" s="63"/>
      <c r="M222" s="63"/>
      <c r="N222" s="64"/>
    </row>
    <row r="223" spans="3:14" ht="62.25" customHeight="1" collapsed="1" thickTop="1">
      <c r="C223" s="10">
        <v>7</v>
      </c>
      <c r="D223" s="11" t="s">
        <v>215</v>
      </c>
      <c r="E223" s="12"/>
      <c r="F223" s="12"/>
      <c r="G223" s="12"/>
      <c r="H223" s="12"/>
      <c r="I223" s="12"/>
      <c r="J223" s="12"/>
      <c r="K223" s="12"/>
      <c r="L223" s="12"/>
      <c r="M223" s="12"/>
      <c r="N223" s="13"/>
    </row>
    <row r="224" spans="3:14" s="243" customFormat="1" ht="38.25" customHeight="1" collapsed="1">
      <c r="C224" s="14"/>
      <c r="D224" s="186" t="s">
        <v>216</v>
      </c>
      <c r="E224" s="205">
        <f>'[1]Project Cost (2)'!F18</f>
        <v>5726016.767713638</v>
      </c>
      <c r="F224" s="205"/>
      <c r="G224" s="205"/>
      <c r="H224" s="205"/>
      <c r="I224" s="205"/>
      <c r="J224" s="205"/>
      <c r="K224" s="205"/>
      <c r="L224" s="205"/>
      <c r="M224" s="205"/>
      <c r="N224" s="206"/>
    </row>
    <row r="225" spans="3:14" s="243" customFormat="1" ht="73.5" customHeight="1">
      <c r="C225" s="14"/>
      <c r="D225" s="186" t="s">
        <v>104</v>
      </c>
      <c r="E225" s="244" t="str">
        <f>'[1]Project Cost (2)'!D6</f>
        <v>Затраты в национальной валюте</v>
      </c>
      <c r="F225" s="244" t="str">
        <f>'[1]Project Cost (2)'!E6</f>
        <v>Затраты в СКВ</v>
      </c>
      <c r="G225" s="244" t="str">
        <f>'[1]Project Cost (2)'!F6</f>
        <v xml:space="preserve">Всего </v>
      </c>
      <c r="H225" s="244" t="str">
        <f>'[1]Project Cost (2)'!G6</f>
        <v xml:space="preserve">Структура </v>
      </c>
      <c r="I225" s="245"/>
      <c r="J225" s="244" t="str">
        <f>'[1]Project Cost (2)'!J6</f>
        <v xml:space="preserve">Займы или кредиты </v>
      </c>
      <c r="K225" s="244" t="str">
        <f>'[1]Project Cost (2)'!L7</f>
        <v>Местный инвестор</v>
      </c>
      <c r="L225" s="244" t="str">
        <f>'[1]Project Cost (2)'!M7</f>
        <v>Иностранный инвестор</v>
      </c>
      <c r="M225" s="246"/>
      <c r="N225" s="247"/>
    </row>
    <row r="226" spans="3:14" s="243" customFormat="1" ht="38.25" customHeight="1">
      <c r="C226" s="14"/>
      <c r="D226" s="190" t="str">
        <f>'[1]Project Cost (2)'!C8</f>
        <v>Проектирование</v>
      </c>
      <c r="E226" s="244">
        <f>'[1]Project Cost'!B6</f>
        <v>12056.872037914691</v>
      </c>
      <c r="F226" s="244">
        <f>'[1]Project Cost'!C6</f>
        <v>0</v>
      </c>
      <c r="G226" s="244">
        <f>'[1]Project Cost'!D6</f>
        <v>12056.872037914691</v>
      </c>
      <c r="H226" s="248">
        <f>G226/$G$236</f>
        <v>2.1056298867124907E-3</v>
      </c>
      <c r="I226" s="249"/>
      <c r="J226" s="244">
        <f>'[1]Project Cost'!G6</f>
        <v>0</v>
      </c>
      <c r="K226" s="244">
        <f>'[1]Project Cost'!O6</f>
        <v>12056.872037914691</v>
      </c>
      <c r="L226" s="244">
        <f>'[1]Project Cost'!P6</f>
        <v>0</v>
      </c>
      <c r="M226" s="250"/>
      <c r="N226" s="251"/>
    </row>
    <row r="227" spans="3:14" s="243" customFormat="1" ht="38.25" customHeight="1">
      <c r="C227" s="14"/>
      <c r="D227" s="190" t="str">
        <f>'[1]Project Cost (2)'!C9</f>
        <v>Здания, сооружения, земля</v>
      </c>
      <c r="E227" s="244">
        <f>'[1]Project Cost'!B7</f>
        <v>301421.80094786728</v>
      </c>
      <c r="F227" s="244">
        <f>'[1]Project Cost'!C7</f>
        <v>3516587.6777251186</v>
      </c>
      <c r="G227" s="244">
        <f>'[1]Project Cost'!D7</f>
        <v>3818009.4786729859</v>
      </c>
      <c r="H227" s="248">
        <f t="shared" ref="H227:H236" si="5">G227/$G$236</f>
        <v>0.66678279745895552</v>
      </c>
      <c r="I227" s="249"/>
      <c r="J227" s="244">
        <f>'[1]Project Cost'!G7</f>
        <v>2637440.7582938392</v>
      </c>
      <c r="K227" s="244">
        <f>'[1]Project Cost'!O7</f>
        <v>301421.80094786728</v>
      </c>
      <c r="L227" s="244">
        <f>'[1]Project Cost'!P7</f>
        <v>879146.91943127941</v>
      </c>
      <c r="M227" s="250"/>
      <c r="N227" s="251"/>
    </row>
    <row r="228" spans="3:14" s="243" customFormat="1" ht="38.25" customHeight="1">
      <c r="C228" s="14"/>
      <c r="D228" s="190" t="str">
        <f>'[1]Project Cost (2)'!C10</f>
        <v>Основное оборудование</v>
      </c>
      <c r="E228" s="244">
        <f>'[1]Project Cost'!B9</f>
        <v>0</v>
      </c>
      <c r="F228" s="244">
        <f>'[1]Project Cost'!C9</f>
        <v>1507109.0047393364</v>
      </c>
      <c r="G228" s="244">
        <f>'[1]Project Cost'!D9</f>
        <v>1507109.0047393364</v>
      </c>
      <c r="H228" s="248">
        <f t="shared" si="5"/>
        <v>0.26320373583906137</v>
      </c>
      <c r="I228" s="249"/>
      <c r="J228" s="244">
        <f>'[1]Project Cost'!G9</f>
        <v>1130331.7535545023</v>
      </c>
      <c r="K228" s="244">
        <f>'[1]Project Cost'!O9</f>
        <v>0</v>
      </c>
      <c r="L228" s="244">
        <f>'[1]Project Cost'!P9</f>
        <v>376777.25118483417</v>
      </c>
      <c r="M228" s="250"/>
      <c r="N228" s="251"/>
    </row>
    <row r="229" spans="3:14" s="243" customFormat="1" ht="38.25" customHeight="1">
      <c r="C229" s="14"/>
      <c r="D229" s="190" t="str">
        <f>'[1]Project Cost (2)'!C11</f>
        <v>Вспомогательное оборудование</v>
      </c>
      <c r="E229" s="244">
        <f>'[1]Project Cost'!B10+'[1]Project Cost'!B11</f>
        <v>150710.90047393364</v>
      </c>
      <c r="F229" s="244">
        <f>'[1]Project Cost'!C10+'[1]Project Cost'!C11</f>
        <v>0</v>
      </c>
      <c r="G229" s="244">
        <f>'[1]Project Cost'!D10+'[1]Project Cost'!D11</f>
        <v>150710.90047393364</v>
      </c>
      <c r="H229" s="248">
        <f t="shared" si="5"/>
        <v>2.6320373583906136E-2</v>
      </c>
      <c r="I229" s="249"/>
      <c r="J229" s="244">
        <f>'[1]Project Cost'!G10+'[1]Project Cost'!G11</f>
        <v>0</v>
      </c>
      <c r="K229" s="244">
        <f>'[1]Project Cost'!O10+'[1]Project Cost'!O11</f>
        <v>150710.90047393364</v>
      </c>
      <c r="L229" s="244">
        <f>'[1]Project Cost'!P10+'[1]Project Cost'!P11</f>
        <v>0</v>
      </c>
      <c r="M229" s="250"/>
      <c r="N229" s="251"/>
    </row>
    <row r="230" spans="3:14" s="243" customFormat="1" ht="38.25" customHeight="1">
      <c r="C230" s="14"/>
      <c r="D230" s="190" t="str">
        <f>'[1]Project Cost (2)'!C12</f>
        <v>Транспортные расходы, шеф-монтаж, обучение</v>
      </c>
      <c r="E230" s="244">
        <f>'[1]Project Cost'!B12</f>
        <v>0</v>
      </c>
      <c r="F230" s="244">
        <f>'[1]Project Cost'!C12</f>
        <v>105497.63033175356</v>
      </c>
      <c r="G230" s="244">
        <f>'[1]Project Cost'!D12</f>
        <v>105497.63033175356</v>
      </c>
      <c r="H230" s="248">
        <f t="shared" si="5"/>
        <v>1.8424261508734299E-2</v>
      </c>
      <c r="I230" s="249"/>
      <c r="J230" s="244">
        <f>'[1]Project Cost'!G12</f>
        <v>0</v>
      </c>
      <c r="K230" s="244">
        <f>'[1]Project Cost'!O12</f>
        <v>0</v>
      </c>
      <c r="L230" s="244">
        <f>'[1]Project Cost'!P12</f>
        <v>105497.63033175356</v>
      </c>
      <c r="M230" s="250"/>
      <c r="N230" s="251"/>
    </row>
    <row r="231" spans="3:14" s="243" customFormat="1" ht="38.25" customHeight="1">
      <c r="C231" s="14"/>
      <c r="D231" s="190" t="str">
        <f>'[1]Project Cost (2)'!C13</f>
        <v xml:space="preserve">Прочие фиксированные активы </v>
      </c>
      <c r="E231" s="244">
        <f>'[1]Project Cost'!B14+'[1]Project Cost'!B13</f>
        <v>4521.327014218009</v>
      </c>
      <c r="F231" s="244">
        <f>'[1]Project Cost'!C14+'[1]Project Cost'!C13</f>
        <v>51291.943127962091</v>
      </c>
      <c r="G231" s="244">
        <f>'[1]Project Cost'!D14+'[1]Project Cost'!D13</f>
        <v>55813.270142180103</v>
      </c>
      <c r="H231" s="248">
        <f t="shared" si="5"/>
        <v>9.7473116839065753E-3</v>
      </c>
      <c r="I231" s="249"/>
      <c r="J231" s="244">
        <f>'[1]Project Cost'!G13+'[1]Project Cost'!G14</f>
        <v>0</v>
      </c>
      <c r="K231" s="244">
        <f>'[1]Project Cost'!O13+'[1]Project Cost'!O14</f>
        <v>4521.327014218009</v>
      </c>
      <c r="L231" s="244">
        <f>'[1]Project Cost'!P13+'[1]Project Cost'!P14</f>
        <v>51291.943127962091</v>
      </c>
      <c r="M231" s="250"/>
      <c r="N231" s="251"/>
    </row>
    <row r="232" spans="3:14" s="243" customFormat="1" ht="38.25" customHeight="1">
      <c r="C232" s="14"/>
      <c r="D232" s="252" t="str">
        <f>'[1]Project Cost (2)'!C14</f>
        <v>Всего Фиксированные Активы</v>
      </c>
      <c r="E232" s="253">
        <f>SUM(E226:E231)</f>
        <v>468710.90047393361</v>
      </c>
      <c r="F232" s="253">
        <f t="shared" ref="F232:G232" si="6">SUM(F226:F231)</f>
        <v>5180486.2559241708</v>
      </c>
      <c r="G232" s="253">
        <f t="shared" si="6"/>
        <v>5649197.1563981045</v>
      </c>
      <c r="H232" s="254">
        <f t="shared" si="5"/>
        <v>0.98658410996127643</v>
      </c>
      <c r="I232" s="249"/>
      <c r="J232" s="253">
        <f>SUM(J226:J231)</f>
        <v>3767772.5118483417</v>
      </c>
      <c r="K232" s="253">
        <f t="shared" ref="K232:L232" si="7">SUM(K226:K231)</f>
        <v>468710.90047393361</v>
      </c>
      <c r="L232" s="253">
        <f t="shared" si="7"/>
        <v>1412713.7440758292</v>
      </c>
      <c r="M232" s="250"/>
      <c r="N232" s="251"/>
    </row>
    <row r="233" spans="3:14" s="243" customFormat="1" ht="38.25" customHeight="1">
      <c r="C233" s="14"/>
      <c r="D233" s="190" t="str">
        <f>'[1]Project Cost (2)'!C15</f>
        <v>структура</v>
      </c>
      <c r="E233" s="255">
        <f>'[1]Project Cost (2)'!D15</f>
        <v>8.2969471147433096E-2</v>
      </c>
      <c r="F233" s="255">
        <f>'[1]Project Cost (2)'!E15</f>
        <v>0.91703052885256686</v>
      </c>
      <c r="G233" s="255">
        <f>'[1]Project Cost (2)'!F15</f>
        <v>1</v>
      </c>
      <c r="H233" s="248">
        <f t="shared" si="5"/>
        <v>1.7464147252214451E-7</v>
      </c>
      <c r="I233" s="249"/>
      <c r="J233" s="248">
        <f>J232/$G$232</f>
        <v>0.6669571635645748</v>
      </c>
      <c r="K233" s="248">
        <f t="shared" ref="K233:L233" si="8">K232/$G$232</f>
        <v>8.2969471147433096E-2</v>
      </c>
      <c r="L233" s="248">
        <f t="shared" si="8"/>
        <v>0.25007336528799207</v>
      </c>
      <c r="M233" s="250"/>
      <c r="N233" s="251"/>
    </row>
    <row r="234" spans="3:14" s="243" customFormat="1" ht="38.25" customHeight="1">
      <c r="C234" s="14"/>
      <c r="D234" s="190" t="str">
        <f>'[1]Project Cost (2)'!C16</f>
        <v>Запасы сырья и материалов</v>
      </c>
      <c r="E234" s="244">
        <f>'[1]Project Cost'!B17</f>
        <v>300052.79207319196</v>
      </c>
      <c r="F234" s="244">
        <f>'[1]Project Cost'!C17</f>
        <v>44302.210919556775</v>
      </c>
      <c r="G234" s="244">
        <f>'[1]Project Cost'!D17</f>
        <v>344355.00299274875</v>
      </c>
      <c r="H234" s="248">
        <f t="shared" si="5"/>
        <v>6.0138664793021115E-2</v>
      </c>
      <c r="I234" s="249"/>
      <c r="J234" s="244">
        <f>'[1]Project Cost (2)'!J16</f>
        <v>0</v>
      </c>
      <c r="K234" s="244">
        <f>'[1]Project Cost'!O17</f>
        <v>300052.79207319196</v>
      </c>
      <c r="L234" s="244">
        <f>'[1]Project Cost'!P17</f>
        <v>44302.210919556775</v>
      </c>
      <c r="M234" s="250"/>
      <c r="N234" s="251"/>
    </row>
    <row r="235" spans="3:14" s="243" customFormat="1" ht="38.25" customHeight="1">
      <c r="C235" s="14"/>
      <c r="D235" s="190" t="str">
        <f>'[1]Project Cost (2)'!C17</f>
        <v>Финансовые издержки</v>
      </c>
      <c r="E235" s="244">
        <f>'[1]Project Cost'!B20</f>
        <v>4687.1090047393363</v>
      </c>
      <c r="F235" s="244">
        <f>'[1]Project Cost'!C20</f>
        <v>296710.07582938392</v>
      </c>
      <c r="G235" s="244">
        <f>'[1]Project Cost'!D20</f>
        <v>301397.18483412324</v>
      </c>
      <c r="H235" s="248">
        <f t="shared" si="5"/>
        <v>5.2636448173460242E-2</v>
      </c>
      <c r="I235" s="249"/>
      <c r="J235" s="244">
        <f>'[1]Project Cost (2)'!J17</f>
        <v>0</v>
      </c>
      <c r="K235" s="244">
        <f>'[1]Project Cost'!O20</f>
        <v>4687.1090047393363</v>
      </c>
      <c r="L235" s="244">
        <f>'[1]Project Cost'!P20</f>
        <v>296710.07582938392</v>
      </c>
      <c r="M235" s="250"/>
      <c r="N235" s="251"/>
    </row>
    <row r="236" spans="3:14" s="243" customFormat="1" ht="38.25" customHeight="1">
      <c r="C236" s="14"/>
      <c r="D236" s="252" t="str">
        <f>'[1]Project Cost (2)'!C18</f>
        <v>ВСЕГО ПЕРВОНАЧАЛЬНАЯ СТОИМОСТЬ ПРОЕКТА</v>
      </c>
      <c r="E236" s="253">
        <f>'[1]Project Cost (2)'!D18</f>
        <v>493725.64923022571</v>
      </c>
      <c r="F236" s="253">
        <f>'[1]Project Cost (2)'!E18</f>
        <v>5232291.118483413</v>
      </c>
      <c r="G236" s="253">
        <f>'[1]Project Cost (2)'!F18</f>
        <v>5726016.767713638</v>
      </c>
      <c r="H236" s="254">
        <f t="shared" si="5"/>
        <v>1</v>
      </c>
      <c r="I236" s="249"/>
      <c r="J236" s="253">
        <f>J232+J234+J235</f>
        <v>3767772.5118483417</v>
      </c>
      <c r="K236" s="253">
        <f t="shared" ref="K236:L236" si="9">K232+K234+K235</f>
        <v>773450.80155186483</v>
      </c>
      <c r="L236" s="253">
        <f t="shared" si="9"/>
        <v>1753726.0308247698</v>
      </c>
      <c r="M236" s="250"/>
      <c r="N236" s="251"/>
    </row>
    <row r="237" spans="3:14" s="243" customFormat="1" ht="38.25" customHeight="1">
      <c r="C237" s="14"/>
      <c r="D237" s="190" t="str">
        <f>'[1]Project Cost (2)'!C19</f>
        <v>Структура</v>
      </c>
      <c r="E237" s="255">
        <f>E236/$G$236</f>
        <v>8.6224974403518423E-2</v>
      </c>
      <c r="F237" s="255">
        <f t="shared" ref="F237:G237" si="10">F236/$G$236</f>
        <v>0.91377502559648172</v>
      </c>
      <c r="G237" s="255">
        <f t="shared" si="10"/>
        <v>1</v>
      </c>
      <c r="H237" s="255"/>
      <c r="I237" s="256"/>
      <c r="J237" s="255">
        <f>J236/$G$236</f>
        <v>0.65800933959765351</v>
      </c>
      <c r="K237" s="255">
        <f t="shared" ref="K237:L237" si="11">K236/$G$236</f>
        <v>0.13507658690645064</v>
      </c>
      <c r="L237" s="255">
        <f t="shared" si="11"/>
        <v>0.30627329642365358</v>
      </c>
      <c r="M237" s="257"/>
      <c r="N237" s="258"/>
    </row>
    <row r="238" spans="3:14" s="243" customFormat="1" ht="34.5" customHeight="1">
      <c r="C238" s="14"/>
      <c r="D238" s="189" t="s">
        <v>217</v>
      </c>
      <c r="E238" s="205">
        <f>K236+L236</f>
        <v>2527176.8323766347</v>
      </c>
      <c r="F238" s="205"/>
      <c r="G238" s="205"/>
      <c r="H238" s="205"/>
      <c r="I238" s="205"/>
      <c r="J238" s="205"/>
      <c r="K238" s="205"/>
      <c r="L238" s="205"/>
      <c r="M238" s="205"/>
      <c r="N238" s="206"/>
    </row>
    <row r="239" spans="3:14" s="243" customFormat="1" ht="38.25" customHeight="1">
      <c r="C239" s="14"/>
      <c r="D239" s="190" t="s">
        <v>218</v>
      </c>
      <c r="E239" s="259">
        <f>K236</f>
        <v>773450.80155186483</v>
      </c>
      <c r="F239" s="259"/>
      <c r="G239" s="259"/>
      <c r="H239" s="259"/>
      <c r="I239" s="259"/>
      <c r="J239" s="259"/>
      <c r="K239" s="259"/>
      <c r="L239" s="259"/>
      <c r="M239" s="259"/>
      <c r="N239" s="260"/>
    </row>
    <row r="240" spans="3:14" s="243" customFormat="1" ht="44.25" customHeight="1">
      <c r="C240" s="14"/>
      <c r="D240" s="190" t="s">
        <v>219</v>
      </c>
      <c r="E240" s="259">
        <f>L236</f>
        <v>1753726.0308247698</v>
      </c>
      <c r="F240" s="259"/>
      <c r="G240" s="259"/>
      <c r="H240" s="259"/>
      <c r="I240" s="259"/>
      <c r="J240" s="259"/>
      <c r="K240" s="259"/>
      <c r="L240" s="259"/>
      <c r="M240" s="259"/>
      <c r="N240" s="260"/>
    </row>
    <row r="241" spans="3:14" s="243" customFormat="1" ht="36" customHeight="1">
      <c r="C241" s="14"/>
      <c r="D241" s="189" t="s">
        <v>220</v>
      </c>
      <c r="E241" s="205">
        <f>J236</f>
        <v>3767772.5118483417</v>
      </c>
      <c r="F241" s="205"/>
      <c r="G241" s="205"/>
      <c r="H241" s="205"/>
      <c r="I241" s="205"/>
      <c r="J241" s="205"/>
      <c r="K241" s="205"/>
      <c r="L241" s="205"/>
      <c r="M241" s="205"/>
      <c r="N241" s="206"/>
    </row>
    <row r="242" spans="3:14" s="243" customFormat="1" ht="36" customHeight="1">
      <c r="C242" s="14"/>
      <c r="D242" s="189" t="s">
        <v>221</v>
      </c>
      <c r="E242" s="261"/>
      <c r="F242" s="262"/>
      <c r="G242" s="262"/>
      <c r="H242" s="262"/>
      <c r="I242" s="262"/>
      <c r="J242" s="262"/>
      <c r="K242" s="262"/>
      <c r="L242" s="262"/>
      <c r="M242" s="262"/>
      <c r="N242" s="263"/>
    </row>
    <row r="243" spans="3:14" s="243" customFormat="1" ht="38.25" customHeight="1">
      <c r="C243" s="14"/>
      <c r="D243" s="186" t="s">
        <v>76</v>
      </c>
      <c r="E243" s="244" t="s">
        <v>222</v>
      </c>
      <c r="F243" s="244" t="s">
        <v>223</v>
      </c>
      <c r="G243" s="244" t="s">
        <v>224</v>
      </c>
      <c r="H243" s="244" t="s">
        <v>225</v>
      </c>
      <c r="I243" s="244" t="s">
        <v>226</v>
      </c>
      <c r="J243" s="244" t="s">
        <v>227</v>
      </c>
      <c r="K243" s="244" t="s">
        <v>228</v>
      </c>
      <c r="L243" s="244" t="s">
        <v>229</v>
      </c>
      <c r="M243" s="244" t="s">
        <v>230</v>
      </c>
      <c r="N243" s="264" t="s">
        <v>231</v>
      </c>
    </row>
    <row r="244" spans="3:14" s="243" customFormat="1" ht="38.25" customHeight="1">
      <c r="C244" s="14"/>
      <c r="D244" s="186" t="s">
        <v>232</v>
      </c>
      <c r="E244" s="244">
        <f>[1]Present!D38</f>
        <v>6322751.1735303644</v>
      </c>
      <c r="F244" s="244">
        <f>[1]Present!E38</f>
        <v>4611979.166666667</v>
      </c>
      <c r="G244" s="244">
        <f>[1]Present!F38</f>
        <v>5052781.7165114684</v>
      </c>
      <c r="H244" s="244">
        <f>[1]Present!G38</f>
        <v>5678063.4330229387</v>
      </c>
      <c r="I244" s="244">
        <f>[1]Present!H38</f>
        <v>5692500</v>
      </c>
      <c r="J244" s="244">
        <f>[1]Present!I38</f>
        <v>5816112.6866045883</v>
      </c>
      <c r="K244" s="244">
        <f>[1]Present!J38</f>
        <v>5942612.6866045883</v>
      </c>
      <c r="L244" s="244">
        <f>[1]Present!K38</f>
        <v>5945500</v>
      </c>
      <c r="M244" s="244">
        <f>[1]Present!L38</f>
        <v>5945500</v>
      </c>
      <c r="N244" s="264">
        <f>[1]Present!M38</f>
        <v>5945500</v>
      </c>
    </row>
    <row r="245" spans="3:14" s="243" customFormat="1" ht="38.25" customHeight="1">
      <c r="C245" s="14"/>
      <c r="D245" s="186" t="s">
        <v>233</v>
      </c>
      <c r="E245" s="244">
        <f>[1]Present!D71</f>
        <v>6322751.1735303635</v>
      </c>
      <c r="F245" s="244">
        <f>[1]Present!E71</f>
        <v>4232644.2050729357</v>
      </c>
      <c r="G245" s="244">
        <f>[1]Present!F71</f>
        <v>4778365.7370724622</v>
      </c>
      <c r="H245" s="244">
        <f>[1]Present!G71</f>
        <v>5051526.4971250091</v>
      </c>
      <c r="I245" s="244">
        <f>[1]Present!H71</f>
        <v>4867447.8481456144</v>
      </c>
      <c r="J245" s="244">
        <f>[1]Present!I71</f>
        <v>3778977.6346410643</v>
      </c>
      <c r="K245" s="244">
        <f>[1]Present!J71</f>
        <v>3851469.3114895849</v>
      </c>
      <c r="L245" s="244">
        <f>[1]Present!K71</f>
        <v>3844583.2709015599</v>
      </c>
      <c r="M245" s="244">
        <f>[1]Present!L71</f>
        <v>3862721.8301432664</v>
      </c>
      <c r="N245" s="264">
        <f>[1]Present!M71</f>
        <v>3859896.5031290483</v>
      </c>
    </row>
    <row r="246" spans="3:14" s="243" customFormat="1" ht="38.25" customHeight="1">
      <c r="C246" s="14"/>
      <c r="D246" s="186" t="s">
        <v>234</v>
      </c>
      <c r="E246" s="244">
        <f>E244-E245</f>
        <v>0</v>
      </c>
      <c r="F246" s="244">
        <f t="shared" ref="F246:N246" si="12">F244-F245</f>
        <v>379334.96159373131</v>
      </c>
      <c r="G246" s="244">
        <f t="shared" si="12"/>
        <v>274415.97943900619</v>
      </c>
      <c r="H246" s="244">
        <f t="shared" si="12"/>
        <v>626536.93589792959</v>
      </c>
      <c r="I246" s="244">
        <f t="shared" si="12"/>
        <v>825052.15185438562</v>
      </c>
      <c r="J246" s="244">
        <f t="shared" si="12"/>
        <v>2037135.051963524</v>
      </c>
      <c r="K246" s="244">
        <f t="shared" si="12"/>
        <v>2091143.3751150034</v>
      </c>
      <c r="L246" s="244">
        <f t="shared" si="12"/>
        <v>2100916.7290984401</v>
      </c>
      <c r="M246" s="244">
        <f t="shared" si="12"/>
        <v>2082778.1698567336</v>
      </c>
      <c r="N246" s="264">
        <f t="shared" si="12"/>
        <v>2085603.4968709517</v>
      </c>
    </row>
    <row r="247" spans="3:14" ht="42" customHeight="1">
      <c r="C247" s="14"/>
      <c r="D247" s="186" t="s">
        <v>235</v>
      </c>
      <c r="E247" s="21">
        <f>[1]Present!E86</f>
        <v>52.633162820767268</v>
      </c>
      <c r="F247" s="21"/>
      <c r="G247" s="21"/>
      <c r="H247" s="21"/>
      <c r="I247" s="21"/>
      <c r="J247" s="21"/>
      <c r="K247" s="21"/>
      <c r="L247" s="21"/>
      <c r="M247" s="21"/>
      <c r="N247" s="22"/>
    </row>
    <row r="248" spans="3:14" ht="39.75" customHeight="1">
      <c r="C248" s="14"/>
      <c r="D248" s="186" t="s">
        <v>236</v>
      </c>
      <c r="E248" s="265">
        <f>[1]Present!N82</f>
        <v>0.3390175444956558</v>
      </c>
      <c r="F248" s="265"/>
      <c r="G248" s="265"/>
      <c r="H248" s="265"/>
      <c r="I248" s="265"/>
      <c r="J248" s="265"/>
      <c r="K248" s="265"/>
      <c r="L248" s="265"/>
      <c r="M248" s="265"/>
      <c r="N248" s="266"/>
    </row>
    <row r="249" spans="3:14" ht="39.75" customHeight="1">
      <c r="C249" s="14"/>
      <c r="D249" s="186" t="s">
        <v>237</v>
      </c>
      <c r="E249" s="205">
        <f>[1]Present!N83</f>
        <v>8675140.6071697157</v>
      </c>
      <c r="F249" s="205"/>
      <c r="G249" s="205"/>
      <c r="H249" s="205"/>
      <c r="I249" s="205"/>
      <c r="J249" s="205"/>
      <c r="K249" s="205"/>
      <c r="L249" s="205"/>
      <c r="M249" s="205"/>
      <c r="N249" s="206"/>
    </row>
    <row r="250" spans="3:14" ht="38.25" customHeight="1">
      <c r="C250" s="14"/>
      <c r="D250" s="186" t="s">
        <v>238</v>
      </c>
      <c r="E250" s="267">
        <f>[1]Present!N84</f>
        <v>4.4327398447267923</v>
      </c>
      <c r="F250" s="267"/>
      <c r="G250" s="191"/>
      <c r="H250" s="191"/>
      <c r="I250" s="191"/>
      <c r="J250" s="191"/>
      <c r="K250" s="191"/>
      <c r="L250" s="191"/>
      <c r="M250" s="191"/>
      <c r="N250" s="202"/>
    </row>
    <row r="251" spans="3:14" ht="36.75" customHeight="1">
      <c r="C251" s="14"/>
      <c r="D251" s="186" t="s">
        <v>239</v>
      </c>
      <c r="E251" s="21">
        <f>'[1]NPV-IRR-PI-PP (2)'!D96+'[1]NPV-IRR-PI-PP (2)'!D106</f>
        <v>85</v>
      </c>
      <c r="F251" s="21"/>
      <c r="G251" s="191"/>
      <c r="H251" s="191"/>
      <c r="I251" s="191"/>
      <c r="J251" s="191"/>
      <c r="K251" s="191"/>
      <c r="L251" s="191"/>
      <c r="M251" s="191"/>
      <c r="N251" s="202"/>
    </row>
    <row r="252" spans="3:14" ht="36" customHeight="1">
      <c r="C252" s="14"/>
      <c r="D252" s="186" t="s">
        <v>240</v>
      </c>
      <c r="E252" s="205">
        <f>E251/(E224/1000000)</f>
        <v>14.844525164382283</v>
      </c>
      <c r="F252" s="205"/>
      <c r="G252" s="205"/>
      <c r="H252" s="205"/>
      <c r="I252" s="205"/>
      <c r="J252" s="205"/>
      <c r="K252" s="205"/>
      <c r="L252" s="205"/>
      <c r="M252" s="205"/>
      <c r="N252" s="206"/>
    </row>
    <row r="253" spans="3:14" ht="36.75" customHeight="1" thickBot="1">
      <c r="C253" s="127"/>
      <c r="D253" s="268" t="s">
        <v>241</v>
      </c>
      <c r="E253" s="24" t="str">
        <f>E77</f>
        <v>В целях консервативного подхода в расчетах учтены все налоги</v>
      </c>
      <c r="F253" s="24"/>
      <c r="G253" s="24"/>
      <c r="H253" s="24"/>
      <c r="I253" s="24"/>
      <c r="J253" s="24"/>
      <c r="K253" s="24"/>
      <c r="L253" s="24"/>
      <c r="M253" s="24"/>
      <c r="N253" s="25"/>
    </row>
    <row r="254" spans="3:14" s="243" customFormat="1" ht="48" customHeight="1" collapsed="1" thickTop="1">
      <c r="C254" s="10">
        <v>8</v>
      </c>
      <c r="D254" s="11" t="s">
        <v>242</v>
      </c>
      <c r="E254" s="12" t="s">
        <v>243</v>
      </c>
      <c r="F254" s="12"/>
      <c r="G254" s="12"/>
      <c r="H254" s="12"/>
      <c r="I254" s="12"/>
      <c r="J254" s="12"/>
      <c r="K254" s="12"/>
      <c r="L254" s="12"/>
      <c r="M254" s="12"/>
      <c r="N254" s="13"/>
    </row>
    <row r="255" spans="3:14" s="243" customFormat="1" ht="147.75" customHeight="1">
      <c r="C255" s="14"/>
      <c r="D255" s="269" t="s">
        <v>244</v>
      </c>
      <c r="E255" s="270" t="s">
        <v>245</v>
      </c>
      <c r="F255" s="271"/>
      <c r="G255" s="271"/>
      <c r="H255" s="271"/>
      <c r="I255" s="271"/>
      <c r="J255" s="271"/>
      <c r="K255" s="271"/>
      <c r="L255" s="271"/>
      <c r="M255" s="271"/>
      <c r="N255" s="272"/>
    </row>
    <row r="256" spans="3:14" s="243" customFormat="1" ht="141" customHeight="1">
      <c r="C256" s="14"/>
      <c r="D256" s="269" t="s">
        <v>246</v>
      </c>
      <c r="E256" s="270" t="s">
        <v>247</v>
      </c>
      <c r="F256" s="271"/>
      <c r="G256" s="271"/>
      <c r="H256" s="271"/>
      <c r="I256" s="271"/>
      <c r="J256" s="271"/>
      <c r="K256" s="271"/>
      <c r="L256" s="271"/>
      <c r="M256" s="271"/>
      <c r="N256" s="272"/>
    </row>
    <row r="257" spans="3:14" s="243" customFormat="1" ht="79.5" customHeight="1">
      <c r="C257" s="14"/>
      <c r="D257" s="269" t="s">
        <v>248</v>
      </c>
      <c r="E257" s="270" t="s">
        <v>249</v>
      </c>
      <c r="F257" s="271"/>
      <c r="G257" s="271"/>
      <c r="H257" s="271"/>
      <c r="I257" s="271"/>
      <c r="J257" s="271"/>
      <c r="K257" s="271"/>
      <c r="L257" s="271"/>
      <c r="M257" s="271"/>
      <c r="N257" s="272"/>
    </row>
    <row r="258" spans="3:14" s="243" customFormat="1" ht="75" customHeight="1">
      <c r="C258" s="14"/>
      <c r="D258" s="269" t="s">
        <v>250</v>
      </c>
      <c r="E258" s="273" t="s">
        <v>251</v>
      </c>
      <c r="F258" s="274"/>
      <c r="G258" s="274"/>
      <c r="H258" s="274"/>
      <c r="I258" s="274"/>
      <c r="J258" s="274"/>
      <c r="K258" s="274"/>
      <c r="L258" s="274"/>
      <c r="M258" s="274"/>
      <c r="N258" s="275"/>
    </row>
    <row r="259" spans="3:14" s="243" customFormat="1" ht="57" customHeight="1">
      <c r="C259" s="14"/>
      <c r="D259" s="276" t="s">
        <v>252</v>
      </c>
      <c r="E259" s="273" t="s">
        <v>253</v>
      </c>
      <c r="F259" s="274"/>
      <c r="G259" s="274"/>
      <c r="H259" s="274"/>
      <c r="I259" s="274"/>
      <c r="J259" s="274"/>
      <c r="K259" s="274"/>
      <c r="L259" s="274"/>
      <c r="M259" s="274"/>
      <c r="N259" s="275"/>
    </row>
    <row r="260" spans="3:14" s="243" customFormat="1" ht="34.5" customHeight="1">
      <c r="C260" s="14"/>
      <c r="D260" s="277"/>
      <c r="E260" s="278" t="s">
        <v>254</v>
      </c>
      <c r="F260" s="279"/>
      <c r="G260" s="279"/>
      <c r="H260" s="279"/>
      <c r="I260" s="279"/>
      <c r="J260" s="279"/>
      <c r="K260" s="279"/>
      <c r="L260" s="279"/>
      <c r="M260" s="279"/>
      <c r="N260" s="280"/>
    </row>
    <row r="261" spans="3:14" s="243" customFormat="1" ht="39" customHeight="1">
      <c r="C261" s="14"/>
      <c r="D261" s="277"/>
      <c r="E261" s="278" t="s">
        <v>255</v>
      </c>
      <c r="F261" s="279"/>
      <c r="G261" s="279"/>
      <c r="H261" s="279"/>
      <c r="I261" s="279"/>
      <c r="J261" s="279"/>
      <c r="K261" s="279"/>
      <c r="L261" s="279"/>
      <c r="M261" s="279"/>
      <c r="N261" s="280"/>
    </row>
    <row r="262" spans="3:14" ht="65.25" customHeight="1">
      <c r="C262" s="14"/>
      <c r="D262" s="281"/>
      <c r="E262" s="282" t="s">
        <v>256</v>
      </c>
      <c r="F262" s="283"/>
      <c r="G262" s="283"/>
      <c r="H262" s="283"/>
      <c r="I262" s="283"/>
      <c r="J262" s="283"/>
      <c r="K262" s="283"/>
      <c r="L262" s="283"/>
      <c r="M262" s="283"/>
      <c r="N262" s="284"/>
    </row>
    <row r="263" spans="3:14" ht="15" thickBot="1">
      <c r="C263" s="127"/>
      <c r="D263" s="285"/>
      <c r="E263" s="286"/>
      <c r="F263" s="286"/>
      <c r="G263" s="286"/>
      <c r="H263" s="286"/>
      <c r="I263" s="286"/>
      <c r="J263" s="286"/>
      <c r="K263" s="286"/>
      <c r="L263" s="286"/>
      <c r="M263" s="286"/>
      <c r="N263" s="287"/>
    </row>
    <row r="264" spans="3:14" ht="15" hidden="1" outlineLevel="1" thickTop="1">
      <c r="C264" s="288"/>
      <c r="D264" s="289" t="s">
        <v>257</v>
      </c>
      <c r="E264" s="290"/>
      <c r="F264" s="290"/>
      <c r="G264" s="290"/>
      <c r="H264" s="290"/>
      <c r="I264" s="290"/>
      <c r="J264" s="290"/>
      <c r="K264" s="290"/>
      <c r="L264" s="290"/>
      <c r="M264" s="290"/>
      <c r="N264" s="291"/>
    </row>
    <row r="265" spans="3:14" ht="15.75" hidden="1" outlineLevel="1" thickTop="1" thickBot="1">
      <c r="C265" s="292"/>
      <c r="D265" s="293" t="s">
        <v>258</v>
      </c>
      <c r="E265" s="294"/>
      <c r="F265" s="294"/>
      <c r="G265" s="294"/>
      <c r="H265" s="294"/>
      <c r="I265" s="294"/>
      <c r="J265" s="294"/>
      <c r="K265" s="294"/>
      <c r="L265" s="294"/>
      <c r="M265" s="294"/>
      <c r="N265" s="295"/>
    </row>
    <row r="266" spans="3:14" ht="15" collapsed="1" thickTop="1">
      <c r="C266" s="296"/>
      <c r="D266" s="297"/>
      <c r="E266" s="297"/>
      <c r="F266" s="297"/>
      <c r="G266" s="297"/>
      <c r="H266" s="297"/>
      <c r="I266" s="297"/>
      <c r="J266" s="297"/>
      <c r="K266" s="297"/>
      <c r="L266" s="297"/>
      <c r="M266" s="297"/>
      <c r="N266" s="297"/>
    </row>
  </sheetData>
  <mergeCells count="242">
    <mergeCell ref="E261:N261"/>
    <mergeCell ref="E262:N262"/>
    <mergeCell ref="D263:N263"/>
    <mergeCell ref="D264:N264"/>
    <mergeCell ref="D265:N265"/>
    <mergeCell ref="D266:N266"/>
    <mergeCell ref="E253:N253"/>
    <mergeCell ref="C254:C263"/>
    <mergeCell ref="D254:N254"/>
    <mergeCell ref="E255:N255"/>
    <mergeCell ref="E256:N256"/>
    <mergeCell ref="E257:N257"/>
    <mergeCell ref="E258:N258"/>
    <mergeCell ref="D259:D262"/>
    <mergeCell ref="E259:N259"/>
    <mergeCell ref="E260:N260"/>
    <mergeCell ref="E247:N247"/>
    <mergeCell ref="E248:N248"/>
    <mergeCell ref="E249:N249"/>
    <mergeCell ref="E250:N250"/>
    <mergeCell ref="E251:N251"/>
    <mergeCell ref="E252:N252"/>
    <mergeCell ref="C223:C253"/>
    <mergeCell ref="D223:N223"/>
    <mergeCell ref="E224:N224"/>
    <mergeCell ref="I225:I237"/>
    <mergeCell ref="M225:N237"/>
    <mergeCell ref="E238:N238"/>
    <mergeCell ref="E239:N239"/>
    <mergeCell ref="E240:N240"/>
    <mergeCell ref="E241:N241"/>
    <mergeCell ref="E242:N242"/>
    <mergeCell ref="E217:N217"/>
    <mergeCell ref="E218:N218"/>
    <mergeCell ref="E219:N219"/>
    <mergeCell ref="E220:N220"/>
    <mergeCell ref="E221:N221"/>
    <mergeCell ref="E222:N222"/>
    <mergeCell ref="E211:N211"/>
    <mergeCell ref="E212:N212"/>
    <mergeCell ref="E213:N213"/>
    <mergeCell ref="E214:N214"/>
    <mergeCell ref="E215:N215"/>
    <mergeCell ref="E216:N216"/>
    <mergeCell ref="E205:N205"/>
    <mergeCell ref="E206:N206"/>
    <mergeCell ref="E207:N207"/>
    <mergeCell ref="E208:N208"/>
    <mergeCell ref="E209:N209"/>
    <mergeCell ref="D210:N210"/>
    <mergeCell ref="E199:N199"/>
    <mergeCell ref="E200:N200"/>
    <mergeCell ref="E201:N201"/>
    <mergeCell ref="E202:N202"/>
    <mergeCell ref="E203:N203"/>
    <mergeCell ref="E204:N204"/>
    <mergeCell ref="E193:N193"/>
    <mergeCell ref="E194:N194"/>
    <mergeCell ref="E195:N195"/>
    <mergeCell ref="E196:N196"/>
    <mergeCell ref="E197:N197"/>
    <mergeCell ref="E198:N198"/>
    <mergeCell ref="E181:F181"/>
    <mergeCell ref="G181:H181"/>
    <mergeCell ref="E185:N185"/>
    <mergeCell ref="E186:N186"/>
    <mergeCell ref="C188:C221"/>
    <mergeCell ref="D188:N188"/>
    <mergeCell ref="E189:N189"/>
    <mergeCell ref="E190:N190"/>
    <mergeCell ref="D191:N191"/>
    <mergeCell ref="E192:N192"/>
    <mergeCell ref="E174:N174"/>
    <mergeCell ref="C175:C187"/>
    <mergeCell ref="D175:N175"/>
    <mergeCell ref="E176:F176"/>
    <mergeCell ref="G176:H176"/>
    <mergeCell ref="E177:F177"/>
    <mergeCell ref="E178:N178"/>
    <mergeCell ref="E179:N179"/>
    <mergeCell ref="E180:F180"/>
    <mergeCell ref="G180:H180"/>
    <mergeCell ref="E168:N168"/>
    <mergeCell ref="E169:N169"/>
    <mergeCell ref="E170:N170"/>
    <mergeCell ref="E171:N171"/>
    <mergeCell ref="E172:N172"/>
    <mergeCell ref="E173:N173"/>
    <mergeCell ref="E164:N164"/>
    <mergeCell ref="E165:I165"/>
    <mergeCell ref="J165:N165"/>
    <mergeCell ref="E166:I166"/>
    <mergeCell ref="J166:N166"/>
    <mergeCell ref="D167:N167"/>
    <mergeCell ref="J159:N159"/>
    <mergeCell ref="E160:I160"/>
    <mergeCell ref="J160:N160"/>
    <mergeCell ref="E161:N161"/>
    <mergeCell ref="E162:N162"/>
    <mergeCell ref="E163:N163"/>
    <mergeCell ref="E154:I154"/>
    <mergeCell ref="J154:N154"/>
    <mergeCell ref="C155:C174"/>
    <mergeCell ref="D155:N155"/>
    <mergeCell ref="E156:N156"/>
    <mergeCell ref="E157:I157"/>
    <mergeCell ref="J157:N157"/>
    <mergeCell ref="E158:I158"/>
    <mergeCell ref="J158:N158"/>
    <mergeCell ref="E159:I159"/>
    <mergeCell ref="E150:N150"/>
    <mergeCell ref="E151:N151"/>
    <mergeCell ref="E152:I152"/>
    <mergeCell ref="J152:N152"/>
    <mergeCell ref="E153:I153"/>
    <mergeCell ref="J153:N153"/>
    <mergeCell ref="D136:N136"/>
    <mergeCell ref="E145:N145"/>
    <mergeCell ref="E146:N146"/>
    <mergeCell ref="E147:N147"/>
    <mergeCell ref="E148:N148"/>
    <mergeCell ref="D149:N149"/>
    <mergeCell ref="E114:N114"/>
    <mergeCell ref="D115:N115"/>
    <mergeCell ref="E125:N125"/>
    <mergeCell ref="E127:N127"/>
    <mergeCell ref="D128:N128"/>
    <mergeCell ref="E135:N135"/>
    <mergeCell ref="E89:N89"/>
    <mergeCell ref="E95:N95"/>
    <mergeCell ref="E104:N104"/>
    <mergeCell ref="E105:N105"/>
    <mergeCell ref="E106:N106"/>
    <mergeCell ref="D107:N107"/>
    <mergeCell ref="E76:N76"/>
    <mergeCell ref="E77:N77"/>
    <mergeCell ref="E78:N78"/>
    <mergeCell ref="D79:N79"/>
    <mergeCell ref="E86:N86"/>
    <mergeCell ref="D87:N87"/>
    <mergeCell ref="E68:N68"/>
    <mergeCell ref="E71:N71"/>
    <mergeCell ref="E74:F74"/>
    <mergeCell ref="G74:H74"/>
    <mergeCell ref="I74:J74"/>
    <mergeCell ref="E75:F75"/>
    <mergeCell ref="G75:H75"/>
    <mergeCell ref="I75:J75"/>
    <mergeCell ref="E61:N61"/>
    <mergeCell ref="E62:N62"/>
    <mergeCell ref="E63:N63"/>
    <mergeCell ref="E64:N64"/>
    <mergeCell ref="E65:N65"/>
    <mergeCell ref="D66:N66"/>
    <mergeCell ref="D55:D56"/>
    <mergeCell ref="E55:H55"/>
    <mergeCell ref="I55:K55"/>
    <mergeCell ref="L55:N55"/>
    <mergeCell ref="E56:N56"/>
    <mergeCell ref="C57:C154"/>
    <mergeCell ref="D57:N57"/>
    <mergeCell ref="D58:N58"/>
    <mergeCell ref="E59:N59"/>
    <mergeCell ref="E60:N60"/>
    <mergeCell ref="E51:N51"/>
    <mergeCell ref="E52:H52"/>
    <mergeCell ref="I52:K52"/>
    <mergeCell ref="L52:N52"/>
    <mergeCell ref="D53:D54"/>
    <mergeCell ref="E53:N53"/>
    <mergeCell ref="E54:H54"/>
    <mergeCell ref="I54:K54"/>
    <mergeCell ref="L54:N54"/>
    <mergeCell ref="E49:H49"/>
    <mergeCell ref="I49:K49"/>
    <mergeCell ref="L49:N49"/>
    <mergeCell ref="E50:H50"/>
    <mergeCell ref="I50:K50"/>
    <mergeCell ref="L50:N50"/>
    <mergeCell ref="E46:H46"/>
    <mergeCell ref="I46:K46"/>
    <mergeCell ref="L46:N46"/>
    <mergeCell ref="E47:N47"/>
    <mergeCell ref="E48:H48"/>
    <mergeCell ref="I48:K48"/>
    <mergeCell ref="L48:N48"/>
    <mergeCell ref="E41:N41"/>
    <mergeCell ref="E42:N42"/>
    <mergeCell ref="E43:I43"/>
    <mergeCell ref="K43:N43"/>
    <mergeCell ref="E44:N44"/>
    <mergeCell ref="E45:N45"/>
    <mergeCell ref="D36:D38"/>
    <mergeCell ref="E36:N36"/>
    <mergeCell ref="E37:N37"/>
    <mergeCell ref="E38:N38"/>
    <mergeCell ref="E39:N39"/>
    <mergeCell ref="E40:N40"/>
    <mergeCell ref="E34:H34"/>
    <mergeCell ref="I34:K34"/>
    <mergeCell ref="L34:N34"/>
    <mergeCell ref="E35:H35"/>
    <mergeCell ref="I35:K35"/>
    <mergeCell ref="L35:N35"/>
    <mergeCell ref="E29:N29"/>
    <mergeCell ref="C30:C56"/>
    <mergeCell ref="D30:N30"/>
    <mergeCell ref="D31:N31"/>
    <mergeCell ref="D32:D33"/>
    <mergeCell ref="E32:N32"/>
    <mergeCell ref="E33:H33"/>
    <mergeCell ref="I33:K33"/>
    <mergeCell ref="L33:N33"/>
    <mergeCell ref="D34:D35"/>
    <mergeCell ref="E23:N23"/>
    <mergeCell ref="E24:N24"/>
    <mergeCell ref="E25:N25"/>
    <mergeCell ref="E26:N26"/>
    <mergeCell ref="E27:N27"/>
    <mergeCell ref="E28:N28"/>
    <mergeCell ref="E17:N17"/>
    <mergeCell ref="E18:N18"/>
    <mergeCell ref="E19:N19"/>
    <mergeCell ref="E20:N20"/>
    <mergeCell ref="E21:N21"/>
    <mergeCell ref="E22:N22"/>
    <mergeCell ref="E11:N11"/>
    <mergeCell ref="E12:N12"/>
    <mergeCell ref="E13:N13"/>
    <mergeCell ref="E14:N14"/>
    <mergeCell ref="E15:N15"/>
    <mergeCell ref="E16:N16"/>
    <mergeCell ref="D2:N2"/>
    <mergeCell ref="D3:N3"/>
    <mergeCell ref="C4:C22"/>
    <mergeCell ref="D4:N4"/>
    <mergeCell ref="E5:N5"/>
    <mergeCell ref="E6:N6"/>
    <mergeCell ref="E7:N7"/>
    <mergeCell ref="E8:N8"/>
    <mergeCell ref="E9:N9"/>
    <mergeCell ref="E10:N10"/>
  </mergeCells>
  <printOptions horizontalCentered="1"/>
  <pageMargins left="0.15748031496062992" right="0" top="0.19685039370078741" bottom="0" header="0" footer="3.937007874015748E-2"/>
  <pageSetup paperSize="9" scale="30" fitToHeight="4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45519-A469-43F2-AB99-32A948E7CF24}">
  <sheetPr>
    <pageSetUpPr fitToPage="1"/>
  </sheetPr>
  <dimension ref="C1:R266"/>
  <sheetViews>
    <sheetView zoomScale="50" zoomScaleNormal="50" workbookViewId="0">
      <selection activeCell="AB4" sqref="AB4"/>
    </sheetView>
  </sheetViews>
  <sheetFormatPr defaultColWidth="9.140625" defaultRowHeight="12.75" outlineLevelRow="2"/>
  <cols>
    <col min="1" max="2" width="9.140625" style="3"/>
    <col min="3" max="3" width="9.42578125" style="1" customWidth="1"/>
    <col min="4" max="4" width="78" style="3" customWidth="1"/>
    <col min="5" max="5" width="25.7109375" style="3" customWidth="1"/>
    <col min="6" max="7" width="21" style="3" customWidth="1"/>
    <col min="8" max="14" width="25.7109375" style="3" customWidth="1"/>
    <col min="15" max="15" width="9.28515625" style="3" customWidth="1"/>
    <col min="16" max="16" width="23.140625" style="3" customWidth="1"/>
    <col min="17" max="17" width="29.7109375" style="3" customWidth="1"/>
    <col min="18" max="18" width="9.28515625" style="3" customWidth="1"/>
    <col min="19" max="19" width="9.42578125" style="3" customWidth="1"/>
    <col min="20" max="16384" width="9.140625" style="3"/>
  </cols>
  <sheetData>
    <row r="1" spans="3:14" ht="32.25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3:14" ht="51.75" customHeight="1" thickTop="1" thickBot="1">
      <c r="C2" s="4"/>
      <c r="D2" s="298" t="s">
        <v>259</v>
      </c>
      <c r="E2" s="298"/>
      <c r="F2" s="298"/>
      <c r="G2" s="298"/>
      <c r="H2" s="298"/>
      <c r="I2" s="298"/>
      <c r="J2" s="298"/>
      <c r="K2" s="298"/>
      <c r="L2" s="298"/>
      <c r="M2" s="298"/>
      <c r="N2" s="299"/>
    </row>
    <row r="3" spans="3:14" ht="49.5" customHeight="1" thickTop="1" thickBot="1">
      <c r="C3" s="7"/>
      <c r="D3" s="8" t="s">
        <v>260</v>
      </c>
      <c r="E3" s="8"/>
      <c r="F3" s="8"/>
      <c r="G3" s="8"/>
      <c r="H3" s="8"/>
      <c r="I3" s="8"/>
      <c r="J3" s="8"/>
      <c r="K3" s="8"/>
      <c r="L3" s="8"/>
      <c r="M3" s="8"/>
      <c r="N3" s="9"/>
    </row>
    <row r="4" spans="3:14" ht="47.25" customHeight="1" thickTop="1">
      <c r="C4" s="10">
        <v>1</v>
      </c>
      <c r="D4" s="11" t="s">
        <v>261</v>
      </c>
      <c r="E4" s="12"/>
      <c r="F4" s="12"/>
      <c r="G4" s="12"/>
      <c r="H4" s="12"/>
      <c r="I4" s="12"/>
      <c r="J4" s="12"/>
      <c r="K4" s="12"/>
      <c r="L4" s="12"/>
      <c r="M4" s="12"/>
      <c r="N4" s="13"/>
    </row>
    <row r="5" spans="3:14" ht="43.5" customHeight="1">
      <c r="C5" s="14"/>
      <c r="D5" s="15" t="s">
        <v>262</v>
      </c>
      <c r="E5" s="16" t="s">
        <v>263</v>
      </c>
      <c r="F5" s="16"/>
      <c r="G5" s="16"/>
      <c r="H5" s="16"/>
      <c r="I5" s="16"/>
      <c r="J5" s="16"/>
      <c r="K5" s="16"/>
      <c r="L5" s="16"/>
      <c r="M5" s="16"/>
      <c r="N5" s="17"/>
    </row>
    <row r="6" spans="3:14" ht="43.5" customHeight="1">
      <c r="C6" s="14"/>
      <c r="D6" s="15" t="s">
        <v>264</v>
      </c>
      <c r="E6" s="18" t="s">
        <v>265</v>
      </c>
      <c r="F6" s="19"/>
      <c r="G6" s="19"/>
      <c r="H6" s="19"/>
      <c r="I6" s="19"/>
      <c r="J6" s="19"/>
      <c r="K6" s="19"/>
      <c r="L6" s="19"/>
      <c r="M6" s="19"/>
      <c r="N6" s="20"/>
    </row>
    <row r="7" spans="3:14" ht="33" customHeight="1">
      <c r="C7" s="14"/>
      <c r="D7" s="15" t="s">
        <v>266</v>
      </c>
      <c r="E7" s="21">
        <f>E224</f>
        <v>5726016.767713638</v>
      </c>
      <c r="F7" s="21"/>
      <c r="G7" s="21"/>
      <c r="H7" s="21"/>
      <c r="I7" s="21"/>
      <c r="J7" s="21"/>
      <c r="K7" s="21"/>
      <c r="L7" s="21"/>
      <c r="M7" s="21"/>
      <c r="N7" s="22"/>
    </row>
    <row r="8" spans="3:14" ht="39.75" customHeight="1">
      <c r="C8" s="14"/>
      <c r="D8" s="15" t="s">
        <v>267</v>
      </c>
      <c r="E8" s="21">
        <f>E56</f>
        <v>8500000</v>
      </c>
      <c r="F8" s="21"/>
      <c r="G8" s="21"/>
      <c r="H8" s="21"/>
      <c r="I8" s="21"/>
      <c r="J8" s="21"/>
      <c r="K8" s="21"/>
      <c r="L8" s="21"/>
      <c r="M8" s="21"/>
      <c r="N8" s="22"/>
    </row>
    <row r="9" spans="3:14" ht="35.25" customHeight="1">
      <c r="C9" s="14"/>
      <c r="D9" s="15" t="s">
        <v>268</v>
      </c>
      <c r="E9" s="21">
        <f>(E152+J152)</f>
        <v>19276801666.666668</v>
      </c>
      <c r="F9" s="21"/>
      <c r="G9" s="21"/>
      <c r="H9" s="21"/>
      <c r="I9" s="21"/>
      <c r="J9" s="21"/>
      <c r="K9" s="21"/>
      <c r="L9" s="21"/>
      <c r="M9" s="21"/>
      <c r="N9" s="22"/>
    </row>
    <row r="10" spans="3:14" ht="47.25" customHeight="1" thickBot="1">
      <c r="C10" s="127"/>
      <c r="D10" s="23" t="s">
        <v>269</v>
      </c>
      <c r="E10" s="24" t="s">
        <v>270</v>
      </c>
      <c r="F10" s="24"/>
      <c r="G10" s="24"/>
      <c r="H10" s="24"/>
      <c r="I10" s="24"/>
      <c r="J10" s="24"/>
      <c r="K10" s="24"/>
      <c r="L10" s="24"/>
      <c r="M10" s="24"/>
      <c r="N10" s="25"/>
    </row>
    <row r="11" spans="3:14" ht="29.25" customHeight="1" thickTop="1">
      <c r="C11" s="48"/>
      <c r="D11" s="26" t="s">
        <v>271</v>
      </c>
      <c r="E11" s="27" t="s">
        <v>272</v>
      </c>
      <c r="F11" s="27"/>
      <c r="G11" s="27"/>
      <c r="H11" s="27"/>
      <c r="I11" s="27"/>
      <c r="J11" s="27"/>
      <c r="K11" s="27"/>
      <c r="L11" s="27"/>
      <c r="M11" s="27"/>
      <c r="N11" s="28"/>
    </row>
    <row r="12" spans="3:14" ht="87.75" customHeight="1">
      <c r="C12" s="48"/>
      <c r="D12" s="29" t="s">
        <v>273</v>
      </c>
      <c r="E12" s="27" t="s">
        <v>274</v>
      </c>
      <c r="F12" s="27"/>
      <c r="G12" s="27"/>
      <c r="H12" s="27"/>
      <c r="I12" s="27"/>
      <c r="J12" s="27"/>
      <c r="K12" s="27"/>
      <c r="L12" s="27"/>
      <c r="M12" s="27"/>
      <c r="N12" s="28"/>
    </row>
    <row r="13" spans="3:14" ht="54.75" hidden="1" customHeight="1" outlineLevel="1">
      <c r="C13" s="48"/>
      <c r="D13" s="29" t="s">
        <v>16</v>
      </c>
      <c r="E13" s="30" t="s">
        <v>17</v>
      </c>
      <c r="F13" s="27"/>
      <c r="G13" s="27"/>
      <c r="H13" s="27"/>
      <c r="I13" s="27"/>
      <c r="J13" s="27"/>
      <c r="K13" s="27"/>
      <c r="L13" s="27"/>
      <c r="M13" s="27"/>
      <c r="N13" s="28"/>
    </row>
    <row r="14" spans="3:14" ht="54.75" customHeight="1" collapsed="1">
      <c r="C14" s="48"/>
      <c r="D14" s="29" t="s">
        <v>275</v>
      </c>
      <c r="E14" s="27" t="s">
        <v>276</v>
      </c>
      <c r="F14" s="27"/>
      <c r="G14" s="27"/>
      <c r="H14" s="27"/>
      <c r="I14" s="27"/>
      <c r="J14" s="27"/>
      <c r="K14" s="27"/>
      <c r="L14" s="27"/>
      <c r="M14" s="27"/>
      <c r="N14" s="28"/>
    </row>
    <row r="15" spans="3:14" ht="42" customHeight="1">
      <c r="C15" s="48"/>
      <c r="D15" s="31" t="s">
        <v>277</v>
      </c>
      <c r="E15" s="32" t="str">
        <f>E6</f>
        <v>Agricultural industry</v>
      </c>
      <c r="F15" s="27"/>
      <c r="G15" s="27"/>
      <c r="H15" s="27"/>
      <c r="I15" s="27"/>
      <c r="J15" s="27"/>
      <c r="K15" s="27"/>
      <c r="L15" s="27"/>
      <c r="M15" s="27"/>
      <c r="N15" s="28"/>
    </row>
    <row r="16" spans="3:14" ht="30" customHeight="1" thickBot="1">
      <c r="C16" s="48"/>
      <c r="D16" s="33" t="s">
        <v>278</v>
      </c>
      <c r="E16" s="34" t="s">
        <v>279</v>
      </c>
      <c r="F16" s="34"/>
      <c r="G16" s="34"/>
      <c r="H16" s="34"/>
      <c r="I16" s="34"/>
      <c r="J16" s="34"/>
      <c r="K16" s="34"/>
      <c r="L16" s="34"/>
      <c r="M16" s="34"/>
      <c r="N16" s="35"/>
    </row>
    <row r="17" spans="3:14" ht="45" customHeight="1" thickTop="1">
      <c r="C17" s="48"/>
      <c r="D17" s="36" t="s">
        <v>280</v>
      </c>
      <c r="E17" s="37" t="s">
        <v>281</v>
      </c>
      <c r="F17" s="38"/>
      <c r="G17" s="38"/>
      <c r="H17" s="38"/>
      <c r="I17" s="38"/>
      <c r="J17" s="38"/>
      <c r="K17" s="38"/>
      <c r="L17" s="38"/>
      <c r="M17" s="38"/>
      <c r="N17" s="39"/>
    </row>
    <row r="18" spans="3:14" ht="51.75" hidden="1" customHeight="1" outlineLevel="1">
      <c r="C18" s="48"/>
      <c r="D18" s="40" t="s">
        <v>14</v>
      </c>
      <c r="E18" s="41" t="s">
        <v>25</v>
      </c>
      <c r="F18" s="42"/>
      <c r="G18" s="42"/>
      <c r="H18" s="42"/>
      <c r="I18" s="42"/>
      <c r="J18" s="42"/>
      <c r="K18" s="42"/>
      <c r="L18" s="42"/>
      <c r="M18" s="42"/>
      <c r="N18" s="43"/>
    </row>
    <row r="19" spans="3:14" ht="49.5" hidden="1" customHeight="1" outlineLevel="1">
      <c r="C19" s="48"/>
      <c r="D19" s="40" t="s">
        <v>16</v>
      </c>
      <c r="E19" s="41" t="s">
        <v>25</v>
      </c>
      <c r="F19" s="42"/>
      <c r="G19" s="42"/>
      <c r="H19" s="42"/>
      <c r="I19" s="42"/>
      <c r="J19" s="42"/>
      <c r="K19" s="42"/>
      <c r="L19" s="42"/>
      <c r="M19" s="42"/>
      <c r="N19" s="43"/>
    </row>
    <row r="20" spans="3:14" ht="55.5" hidden="1" customHeight="1" outlineLevel="1">
      <c r="C20" s="48"/>
      <c r="D20" s="40" t="s">
        <v>18</v>
      </c>
      <c r="E20" s="41" t="s">
        <v>25</v>
      </c>
      <c r="F20" s="42"/>
      <c r="G20" s="42"/>
      <c r="H20" s="42"/>
      <c r="I20" s="42"/>
      <c r="J20" s="42"/>
      <c r="K20" s="42"/>
      <c r="L20" s="42"/>
      <c r="M20" s="42"/>
      <c r="N20" s="43"/>
    </row>
    <row r="21" spans="3:14" ht="39" customHeight="1" collapsed="1">
      <c r="C21" s="48"/>
      <c r="D21" s="44" t="s">
        <v>282</v>
      </c>
      <c r="E21" s="32" t="str">
        <f>E15</f>
        <v>Agricultural industry</v>
      </c>
      <c r="F21" s="27"/>
      <c r="G21" s="27"/>
      <c r="H21" s="27"/>
      <c r="I21" s="27"/>
      <c r="J21" s="27"/>
      <c r="K21" s="27"/>
      <c r="L21" s="27"/>
      <c r="M21" s="27"/>
      <c r="N21" s="28"/>
    </row>
    <row r="22" spans="3:14" ht="37.5" customHeight="1" thickBot="1">
      <c r="C22" s="48"/>
      <c r="D22" s="45" t="s">
        <v>278</v>
      </c>
      <c r="E22" s="46" t="s">
        <v>283</v>
      </c>
      <c r="F22" s="46"/>
      <c r="G22" s="46"/>
      <c r="H22" s="46"/>
      <c r="I22" s="46"/>
      <c r="J22" s="46"/>
      <c r="K22" s="46"/>
      <c r="L22" s="46"/>
      <c r="M22" s="46"/>
      <c r="N22" s="47"/>
    </row>
    <row r="23" spans="3:14" ht="45" hidden="1" customHeight="1" outlineLevel="1" thickTop="1">
      <c r="C23" s="48"/>
      <c r="D23" s="49" t="s">
        <v>28</v>
      </c>
      <c r="E23" s="50" t="s">
        <v>25</v>
      </c>
      <c r="F23" s="51"/>
      <c r="G23" s="51"/>
      <c r="H23" s="51"/>
      <c r="I23" s="51"/>
      <c r="J23" s="51"/>
      <c r="K23" s="51"/>
      <c r="L23" s="51"/>
      <c r="M23" s="51"/>
      <c r="N23" s="52"/>
    </row>
    <row r="24" spans="3:14" ht="51.75" hidden="1" customHeight="1" outlineLevel="1">
      <c r="C24" s="48"/>
      <c r="D24" s="53" t="s">
        <v>29</v>
      </c>
      <c r="E24" s="54" t="s">
        <v>25</v>
      </c>
      <c r="F24" s="55"/>
      <c r="G24" s="55"/>
      <c r="H24" s="55"/>
      <c r="I24" s="55"/>
      <c r="J24" s="55"/>
      <c r="K24" s="55"/>
      <c r="L24" s="55"/>
      <c r="M24" s="55"/>
      <c r="N24" s="56"/>
    </row>
    <row r="25" spans="3:14" ht="39" hidden="1" customHeight="1" outlineLevel="1">
      <c r="C25" s="48"/>
      <c r="D25" s="57" t="s">
        <v>30</v>
      </c>
      <c r="E25" s="32">
        <f>K202</f>
        <v>0</v>
      </c>
      <c r="F25" s="27"/>
      <c r="G25" s="27"/>
      <c r="H25" s="27"/>
      <c r="I25" s="27"/>
      <c r="J25" s="27"/>
      <c r="K25" s="27"/>
      <c r="L25" s="27"/>
      <c r="M25" s="27"/>
      <c r="N25" s="28"/>
    </row>
    <row r="26" spans="3:14" ht="37.5" hidden="1" customHeight="1" outlineLevel="1">
      <c r="C26" s="48"/>
      <c r="D26" s="57" t="s">
        <v>21</v>
      </c>
      <c r="E26" s="27" t="s">
        <v>31</v>
      </c>
      <c r="F26" s="27"/>
      <c r="G26" s="27"/>
      <c r="H26" s="27"/>
      <c r="I26" s="27"/>
      <c r="J26" s="27"/>
      <c r="K26" s="27"/>
      <c r="L26" s="27"/>
      <c r="M26" s="27"/>
      <c r="N26" s="28"/>
    </row>
    <row r="27" spans="3:14" ht="33.75" hidden="1" customHeight="1" outlineLevel="1" thickBot="1">
      <c r="C27" s="48"/>
      <c r="D27" s="58"/>
      <c r="E27" s="59"/>
      <c r="F27" s="60"/>
      <c r="G27" s="60"/>
      <c r="H27" s="60"/>
      <c r="I27" s="60"/>
      <c r="J27" s="60"/>
      <c r="K27" s="60"/>
      <c r="L27" s="60"/>
      <c r="M27" s="60"/>
      <c r="N27" s="61"/>
    </row>
    <row r="28" spans="3:14" ht="18" hidden="1" customHeight="1" outlineLevel="1" thickTop="1">
      <c r="C28" s="48"/>
      <c r="D28" s="62"/>
      <c r="E28" s="63"/>
      <c r="F28" s="63"/>
      <c r="G28" s="63"/>
      <c r="H28" s="63"/>
      <c r="I28" s="63"/>
      <c r="J28" s="63"/>
      <c r="K28" s="63"/>
      <c r="L28" s="63"/>
      <c r="M28" s="63"/>
      <c r="N28" s="64"/>
    </row>
    <row r="29" spans="3:14" ht="21" hidden="1" customHeight="1" outlineLevel="1" thickBot="1">
      <c r="C29" s="65"/>
      <c r="D29" s="62"/>
      <c r="E29" s="63"/>
      <c r="F29" s="63"/>
      <c r="G29" s="63"/>
      <c r="H29" s="63"/>
      <c r="I29" s="63"/>
      <c r="J29" s="63"/>
      <c r="K29" s="63"/>
      <c r="L29" s="63"/>
      <c r="M29" s="63"/>
      <c r="N29" s="64"/>
    </row>
    <row r="30" spans="3:14" ht="51.75" customHeight="1" collapsed="1" thickTop="1">
      <c r="C30" s="10">
        <v>2</v>
      </c>
      <c r="D30" s="11" t="s">
        <v>284</v>
      </c>
      <c r="E30" s="12"/>
      <c r="F30" s="12"/>
      <c r="G30" s="12"/>
      <c r="H30" s="12"/>
      <c r="I30" s="12"/>
      <c r="J30" s="12"/>
      <c r="K30" s="12"/>
      <c r="L30" s="12"/>
      <c r="M30" s="12"/>
      <c r="N30" s="13"/>
    </row>
    <row r="31" spans="3:14" ht="50.25" customHeight="1">
      <c r="C31" s="14"/>
      <c r="D31" s="66" t="s">
        <v>285</v>
      </c>
      <c r="E31" s="67"/>
      <c r="F31" s="67"/>
      <c r="G31" s="67"/>
      <c r="H31" s="67"/>
      <c r="I31" s="67"/>
      <c r="J31" s="67"/>
      <c r="K31" s="67"/>
      <c r="L31" s="67"/>
      <c r="M31" s="67"/>
      <c r="N31" s="68"/>
    </row>
    <row r="32" spans="3:14" ht="48.75" customHeight="1">
      <c r="C32" s="14"/>
      <c r="D32" s="69" t="s">
        <v>286</v>
      </c>
      <c r="E32" s="67" t="s">
        <v>287</v>
      </c>
      <c r="F32" s="67"/>
      <c r="G32" s="67"/>
      <c r="H32" s="67"/>
      <c r="I32" s="67"/>
      <c r="J32" s="67"/>
      <c r="K32" s="67"/>
      <c r="L32" s="67"/>
      <c r="M32" s="67"/>
      <c r="N32" s="68"/>
    </row>
    <row r="33" spans="3:18" ht="54.75" customHeight="1">
      <c r="C33" s="14"/>
      <c r="D33" s="69"/>
      <c r="E33" s="75" t="s">
        <v>288</v>
      </c>
      <c r="F33" s="76"/>
      <c r="G33" s="76"/>
      <c r="H33" s="77"/>
      <c r="I33" s="300" t="s">
        <v>289</v>
      </c>
      <c r="J33" s="300"/>
      <c r="K33" s="300"/>
      <c r="L33" s="76" t="s">
        <v>290</v>
      </c>
      <c r="M33" s="76"/>
      <c r="N33" s="78"/>
    </row>
    <row r="34" spans="3:18" ht="296.25" customHeight="1">
      <c r="C34" s="14"/>
      <c r="D34" s="69" t="s">
        <v>291</v>
      </c>
      <c r="E34" s="75"/>
      <c r="F34" s="76"/>
      <c r="G34" s="76"/>
      <c r="H34" s="77"/>
      <c r="I34" s="75"/>
      <c r="J34" s="76"/>
      <c r="K34" s="76"/>
      <c r="L34" s="76"/>
      <c r="M34" s="76"/>
      <c r="N34" s="78"/>
      <c r="Q34"/>
    </row>
    <row r="35" spans="3:18" ht="8.25" customHeight="1">
      <c r="C35" s="14"/>
      <c r="D35" s="69"/>
      <c r="E35" s="79"/>
      <c r="F35" s="80"/>
      <c r="G35" s="80"/>
      <c r="H35" s="81"/>
      <c r="I35" s="79"/>
      <c r="J35" s="80"/>
      <c r="K35" s="80"/>
      <c r="L35" s="80"/>
      <c r="M35" s="80"/>
      <c r="N35" s="82"/>
      <c r="P35"/>
    </row>
    <row r="36" spans="3:18" ht="90" customHeight="1">
      <c r="C36" s="14"/>
      <c r="D36" s="83" t="s">
        <v>292</v>
      </c>
      <c r="E36" s="84" t="s">
        <v>293</v>
      </c>
      <c r="F36" s="84"/>
      <c r="G36" s="84"/>
      <c r="H36" s="84"/>
      <c r="I36" s="84"/>
      <c r="J36" s="84"/>
      <c r="K36" s="84"/>
      <c r="L36" s="84"/>
      <c r="M36" s="84"/>
      <c r="N36" s="85"/>
    </row>
    <row r="37" spans="3:18" ht="168" customHeight="1">
      <c r="C37" s="14"/>
      <c r="D37" s="83"/>
      <c r="E37" s="84" t="s">
        <v>294</v>
      </c>
      <c r="F37" s="84"/>
      <c r="G37" s="84"/>
      <c r="H37" s="84"/>
      <c r="I37" s="84"/>
      <c r="J37" s="84"/>
      <c r="K37" s="84"/>
      <c r="L37" s="84"/>
      <c r="M37" s="84"/>
      <c r="N37" s="85"/>
    </row>
    <row r="38" spans="3:18" ht="75" customHeight="1">
      <c r="C38" s="14"/>
      <c r="D38" s="83"/>
      <c r="E38" s="84" t="s">
        <v>295</v>
      </c>
      <c r="F38" s="84"/>
      <c r="G38" s="84"/>
      <c r="H38" s="84"/>
      <c r="I38" s="84"/>
      <c r="J38" s="84"/>
      <c r="K38" s="84"/>
      <c r="L38" s="84"/>
      <c r="M38" s="84"/>
      <c r="N38" s="85"/>
    </row>
    <row r="39" spans="3:18" ht="47.25" customHeight="1">
      <c r="C39" s="14"/>
      <c r="D39" s="86" t="s">
        <v>296</v>
      </c>
      <c r="E39" s="87" t="s">
        <v>297</v>
      </c>
      <c r="F39" s="87"/>
      <c r="G39" s="87"/>
      <c r="H39" s="87"/>
      <c r="I39" s="87"/>
      <c r="J39" s="87"/>
      <c r="K39" s="87"/>
      <c r="L39" s="87"/>
      <c r="M39" s="87"/>
      <c r="N39" s="88"/>
    </row>
    <row r="40" spans="3:18" ht="90.75" customHeight="1">
      <c r="C40" s="14"/>
      <c r="D40" s="86" t="s">
        <v>298</v>
      </c>
      <c r="E40" s="89" t="s">
        <v>299</v>
      </c>
      <c r="F40" s="89"/>
      <c r="G40" s="89"/>
      <c r="H40" s="89"/>
      <c r="I40" s="89"/>
      <c r="J40" s="89"/>
      <c r="K40" s="89"/>
      <c r="L40" s="89"/>
      <c r="M40" s="89"/>
      <c r="N40" s="90"/>
    </row>
    <row r="41" spans="3:18" ht="55.5" customHeight="1">
      <c r="C41" s="14"/>
      <c r="D41" s="86" t="s">
        <v>300</v>
      </c>
      <c r="E41" s="89" t="s">
        <v>301</v>
      </c>
      <c r="F41" s="89"/>
      <c r="G41" s="89"/>
      <c r="H41" s="89"/>
      <c r="I41" s="89"/>
      <c r="J41" s="89"/>
      <c r="K41" s="89"/>
      <c r="L41" s="89"/>
      <c r="M41" s="89"/>
      <c r="N41" s="90"/>
    </row>
    <row r="42" spans="3:18" ht="72" customHeight="1">
      <c r="C42" s="14"/>
      <c r="D42" s="86" t="s">
        <v>302</v>
      </c>
      <c r="E42" s="91" t="s">
        <v>303</v>
      </c>
      <c r="F42" s="92"/>
      <c r="G42" s="92"/>
      <c r="H42" s="92"/>
      <c r="I42" s="92"/>
      <c r="J42" s="92"/>
      <c r="K42" s="92"/>
      <c r="L42" s="92"/>
      <c r="M42" s="92"/>
      <c r="N42" s="93"/>
    </row>
    <row r="43" spans="3:18" ht="48.75" hidden="1" customHeight="1" outlineLevel="1">
      <c r="C43" s="14"/>
      <c r="D43" s="86" t="s">
        <v>52</v>
      </c>
      <c r="E43" s="89"/>
      <c r="F43" s="89"/>
      <c r="G43" s="89"/>
      <c r="H43" s="89"/>
      <c r="I43" s="89"/>
      <c r="J43" s="94"/>
      <c r="K43" s="89"/>
      <c r="L43" s="89"/>
      <c r="M43" s="89"/>
      <c r="N43" s="90"/>
    </row>
    <row r="44" spans="3:18" ht="40.5" customHeight="1" collapsed="1">
      <c r="C44" s="14"/>
      <c r="D44" s="86" t="s">
        <v>304</v>
      </c>
      <c r="E44" s="87" t="s">
        <v>305</v>
      </c>
      <c r="F44" s="87"/>
      <c r="G44" s="87"/>
      <c r="H44" s="87"/>
      <c r="I44" s="87"/>
      <c r="J44" s="87"/>
      <c r="K44" s="87"/>
      <c r="L44" s="87"/>
      <c r="M44" s="87"/>
      <c r="N44" s="88"/>
    </row>
    <row r="45" spans="3:18" ht="36.75" customHeight="1">
      <c r="C45" s="14"/>
      <c r="D45" s="86" t="s">
        <v>306</v>
      </c>
      <c r="E45" s="89"/>
      <c r="F45" s="89"/>
      <c r="G45" s="89"/>
      <c r="H45" s="89"/>
      <c r="I45" s="89"/>
      <c r="J45" s="89"/>
      <c r="K45" s="89"/>
      <c r="L45" s="89"/>
      <c r="M45" s="89"/>
      <c r="N45" s="90"/>
    </row>
    <row r="46" spans="3:18" ht="39" customHeight="1">
      <c r="C46" s="14"/>
      <c r="D46" s="86" t="s">
        <v>307</v>
      </c>
      <c r="E46" s="95" t="str">
        <f>E33</f>
        <v>Tomato</v>
      </c>
      <c r="F46" s="96"/>
      <c r="G46" s="96"/>
      <c r="H46" s="97"/>
      <c r="I46" s="87" t="str">
        <f>I33</f>
        <v>Cucumber</v>
      </c>
      <c r="J46" s="87"/>
      <c r="K46" s="87"/>
      <c r="L46" s="95" t="str">
        <f>L33</f>
        <v>Salad</v>
      </c>
      <c r="M46" s="96"/>
      <c r="N46" s="98"/>
    </row>
    <row r="47" spans="3:18" ht="36.75" customHeight="1">
      <c r="C47" s="14"/>
      <c r="D47" s="86" t="s">
        <v>308</v>
      </c>
      <c r="E47" s="99">
        <v>15</v>
      </c>
      <c r="F47" s="100"/>
      <c r="G47" s="100"/>
      <c r="H47" s="100"/>
      <c r="I47" s="100"/>
      <c r="J47" s="100"/>
      <c r="K47" s="100"/>
      <c r="L47" s="100"/>
      <c r="M47" s="100"/>
      <c r="N47" s="101"/>
      <c r="P47" s="102">
        <f>E47+I47+L47</f>
        <v>15</v>
      </c>
      <c r="Q47" s="103"/>
      <c r="R47" s="104"/>
    </row>
    <row r="48" spans="3:18" ht="40.5" customHeight="1">
      <c r="C48" s="14"/>
      <c r="D48" s="86" t="s">
        <v>309</v>
      </c>
      <c r="E48" s="99">
        <v>10</v>
      </c>
      <c r="F48" s="100"/>
      <c r="G48" s="100"/>
      <c r="H48" s="105"/>
      <c r="I48" s="106">
        <v>3</v>
      </c>
      <c r="J48" s="106"/>
      <c r="K48" s="106"/>
      <c r="L48" s="99">
        <v>2</v>
      </c>
      <c r="M48" s="100"/>
      <c r="N48" s="101"/>
      <c r="P48" s="104"/>
      <c r="Q48" s="104"/>
      <c r="R48" s="104"/>
    </row>
    <row r="49" spans="3:18" ht="36.75" customHeight="1">
      <c r="C49" s="14"/>
      <c r="D49" s="86" t="s">
        <v>310</v>
      </c>
      <c r="E49" s="99">
        <f>'[1]Банк данных маркетинга 2'!V282</f>
        <v>550</v>
      </c>
      <c r="F49" s="100"/>
      <c r="G49" s="100"/>
      <c r="H49" s="105"/>
      <c r="I49" s="106">
        <f>'[1]Банк данных маркетинга 2'!V325</f>
        <v>750</v>
      </c>
      <c r="J49" s="106"/>
      <c r="K49" s="106"/>
      <c r="L49" s="99">
        <f>'[1]Банк данных маркетинга 2'!W255</f>
        <v>500</v>
      </c>
      <c r="M49" s="100"/>
      <c r="N49" s="101"/>
      <c r="P49" s="104"/>
      <c r="Q49" s="103"/>
      <c r="R49" s="104"/>
    </row>
    <row r="50" spans="3:18" ht="36.75" customHeight="1">
      <c r="C50" s="14"/>
      <c r="D50" s="86" t="s">
        <v>311</v>
      </c>
      <c r="E50" s="99">
        <f>E49*E48</f>
        <v>5500</v>
      </c>
      <c r="F50" s="100"/>
      <c r="G50" s="100"/>
      <c r="H50" s="105"/>
      <c r="I50" s="106">
        <f>I48*I49</f>
        <v>2250</v>
      </c>
      <c r="J50" s="106"/>
      <c r="K50" s="106"/>
      <c r="L50" s="99">
        <f>L48*L49</f>
        <v>1000</v>
      </c>
      <c r="M50" s="100"/>
      <c r="N50" s="101"/>
      <c r="P50" s="104"/>
      <c r="Q50" s="107"/>
      <c r="R50" s="104"/>
    </row>
    <row r="51" spans="3:18" ht="42" hidden="1" customHeight="1" outlineLevel="1">
      <c r="C51" s="14"/>
      <c r="D51" s="108" t="s">
        <v>60</v>
      </c>
      <c r="E51" s="89"/>
      <c r="F51" s="89"/>
      <c r="G51" s="89"/>
      <c r="H51" s="89"/>
      <c r="I51" s="89"/>
      <c r="J51" s="89"/>
      <c r="K51" s="89"/>
      <c r="L51" s="89"/>
      <c r="M51" s="89"/>
      <c r="N51" s="90"/>
    </row>
    <row r="52" spans="3:18" ht="34.5" customHeight="1" collapsed="1">
      <c r="C52" s="14"/>
      <c r="D52" s="108" t="s">
        <v>312</v>
      </c>
      <c r="E52" s="109">
        <v>1000</v>
      </c>
      <c r="F52" s="110"/>
      <c r="G52" s="110"/>
      <c r="H52" s="111"/>
      <c r="I52" s="112">
        <v>800</v>
      </c>
      <c r="J52" s="112"/>
      <c r="K52" s="112"/>
      <c r="L52" s="109">
        <v>1200</v>
      </c>
      <c r="M52" s="110"/>
      <c r="N52" s="113"/>
      <c r="Q52" s="107"/>
      <c r="R52" s="104"/>
    </row>
    <row r="53" spans="3:18" ht="45" customHeight="1">
      <c r="C53" s="14"/>
      <c r="D53" s="114" t="s">
        <v>313</v>
      </c>
      <c r="E53" s="115">
        <f>E54+I54+L54</f>
        <v>8750</v>
      </c>
      <c r="F53" s="89"/>
      <c r="G53" s="89"/>
      <c r="H53" s="89"/>
      <c r="I53" s="89"/>
      <c r="J53" s="89"/>
      <c r="K53" s="89"/>
      <c r="L53" s="89"/>
      <c r="M53" s="89"/>
      <c r="N53" s="90"/>
      <c r="P53" s="104"/>
      <c r="Q53" s="116"/>
      <c r="R53" s="104"/>
    </row>
    <row r="54" spans="3:18" ht="33" customHeight="1">
      <c r="C54" s="14"/>
      <c r="D54" s="117"/>
      <c r="E54" s="109">
        <f>E50</f>
        <v>5500</v>
      </c>
      <c r="F54" s="110"/>
      <c r="G54" s="110"/>
      <c r="H54" s="111"/>
      <c r="I54" s="118">
        <f>I50</f>
        <v>2250</v>
      </c>
      <c r="J54" s="118"/>
      <c r="K54" s="118"/>
      <c r="L54" s="119">
        <f>L50</f>
        <v>1000</v>
      </c>
      <c r="M54" s="120"/>
      <c r="N54" s="121"/>
      <c r="P54" s="122">
        <f>E54+I54+L54</f>
        <v>8750</v>
      </c>
    </row>
    <row r="55" spans="3:18" ht="30.75" customHeight="1">
      <c r="C55" s="14"/>
      <c r="D55" s="83" t="s">
        <v>267</v>
      </c>
      <c r="E55" s="109">
        <f>E52*E54</f>
        <v>5500000</v>
      </c>
      <c r="F55" s="110"/>
      <c r="G55" s="110"/>
      <c r="H55" s="111"/>
      <c r="I55" s="123">
        <f>I52*I54</f>
        <v>1800000</v>
      </c>
      <c r="J55" s="123"/>
      <c r="K55" s="123"/>
      <c r="L55" s="124">
        <f>L52*L54</f>
        <v>1200000</v>
      </c>
      <c r="M55" s="125"/>
      <c r="N55" s="126"/>
      <c r="P55" s="104"/>
      <c r="Q55" s="103"/>
      <c r="R55" s="104"/>
    </row>
    <row r="56" spans="3:18" ht="44.25" customHeight="1" thickBot="1">
      <c r="C56" s="127"/>
      <c r="D56" s="128"/>
      <c r="E56" s="129">
        <f>E55+I55+L55</f>
        <v>8500000</v>
      </c>
      <c r="F56" s="129"/>
      <c r="G56" s="129"/>
      <c r="H56" s="129"/>
      <c r="I56" s="129"/>
      <c r="J56" s="129"/>
      <c r="K56" s="129"/>
      <c r="L56" s="129"/>
      <c r="M56" s="129"/>
      <c r="N56" s="130"/>
      <c r="Q56" s="131"/>
    </row>
    <row r="57" spans="3:18" ht="49.5" customHeight="1" thickTop="1">
      <c r="C57" s="10">
        <v>3</v>
      </c>
      <c r="D57" s="11" t="s">
        <v>314</v>
      </c>
      <c r="E57" s="12"/>
      <c r="F57" s="12"/>
      <c r="G57" s="12"/>
      <c r="H57" s="12"/>
      <c r="I57" s="12"/>
      <c r="J57" s="12"/>
      <c r="K57" s="12"/>
      <c r="L57" s="12"/>
      <c r="M57" s="12"/>
      <c r="N57" s="13"/>
    </row>
    <row r="58" spans="3:18" ht="46.5" customHeight="1">
      <c r="C58" s="14"/>
      <c r="D58" s="132" t="s">
        <v>315</v>
      </c>
      <c r="E58" s="133"/>
      <c r="F58" s="133"/>
      <c r="G58" s="133"/>
      <c r="H58" s="133"/>
      <c r="I58" s="133"/>
      <c r="J58" s="133"/>
      <c r="K58" s="133"/>
      <c r="L58" s="133"/>
      <c r="M58" s="133"/>
      <c r="N58" s="134"/>
    </row>
    <row r="59" spans="3:18" ht="42.75" customHeight="1">
      <c r="C59" s="14"/>
      <c r="D59" s="135" t="s">
        <v>316</v>
      </c>
      <c r="E59" s="87" t="s">
        <v>317</v>
      </c>
      <c r="F59" s="87"/>
      <c r="G59" s="87"/>
      <c r="H59" s="87"/>
      <c r="I59" s="87"/>
      <c r="J59" s="87"/>
      <c r="K59" s="87"/>
      <c r="L59" s="87"/>
      <c r="M59" s="87"/>
      <c r="N59" s="88"/>
    </row>
    <row r="60" spans="3:18" ht="48" customHeight="1">
      <c r="C60" s="14"/>
      <c r="D60" s="135" t="s">
        <v>318</v>
      </c>
      <c r="E60" s="89" t="s">
        <v>319</v>
      </c>
      <c r="F60" s="89"/>
      <c r="G60" s="89"/>
      <c r="H60" s="89"/>
      <c r="I60" s="89"/>
      <c r="J60" s="89"/>
      <c r="K60" s="89"/>
      <c r="L60" s="89"/>
      <c r="M60" s="89"/>
      <c r="N60" s="90"/>
    </row>
    <row r="61" spans="3:18" ht="41.25" customHeight="1">
      <c r="C61" s="14"/>
      <c r="D61" s="135" t="s">
        <v>320</v>
      </c>
      <c r="E61" s="136">
        <f>400*360/1000000*2000000</f>
        <v>288000</v>
      </c>
      <c r="F61" s="136"/>
      <c r="G61" s="136"/>
      <c r="H61" s="136"/>
      <c r="I61" s="136"/>
      <c r="J61" s="136"/>
      <c r="K61" s="136"/>
      <c r="L61" s="136"/>
      <c r="M61" s="136"/>
      <c r="N61" s="137"/>
    </row>
    <row r="62" spans="3:18" ht="47.25" hidden="1" customHeight="1" outlineLevel="1">
      <c r="C62" s="14"/>
      <c r="D62" s="135" t="s">
        <v>70</v>
      </c>
      <c r="E62" s="138">
        <v>2000000</v>
      </c>
      <c r="F62" s="138"/>
      <c r="G62" s="138"/>
      <c r="H62" s="138"/>
      <c r="I62" s="138"/>
      <c r="J62" s="138"/>
      <c r="K62" s="138"/>
      <c r="L62" s="138"/>
      <c r="M62" s="138"/>
      <c r="N62" s="139"/>
    </row>
    <row r="63" spans="3:18" ht="37.5" customHeight="1" collapsed="1">
      <c r="C63" s="14"/>
      <c r="D63" s="135" t="s">
        <v>321</v>
      </c>
      <c r="E63" s="140" t="s">
        <v>72</v>
      </c>
      <c r="F63" s="140"/>
      <c r="G63" s="89"/>
      <c r="H63" s="89"/>
      <c r="I63" s="89"/>
      <c r="J63" s="89"/>
      <c r="K63" s="89"/>
      <c r="L63" s="89"/>
      <c r="M63" s="89"/>
      <c r="N63" s="90"/>
    </row>
    <row r="64" spans="3:18" ht="39.75" customHeight="1">
      <c r="C64" s="14"/>
      <c r="D64" s="135" t="s">
        <v>322</v>
      </c>
      <c r="E64" s="141">
        <f>E61*1.06</f>
        <v>305280</v>
      </c>
      <c r="F64" s="141"/>
      <c r="G64" s="141"/>
      <c r="H64" s="141"/>
      <c r="I64" s="141"/>
      <c r="J64" s="141"/>
      <c r="K64" s="141"/>
      <c r="L64" s="141"/>
      <c r="M64" s="141"/>
      <c r="N64" s="142"/>
    </row>
    <row r="65" spans="3:16" ht="36" customHeight="1">
      <c r="C65" s="14"/>
      <c r="D65" s="135" t="s">
        <v>323</v>
      </c>
      <c r="E65" s="141">
        <f>E64*I52</f>
        <v>244224000</v>
      </c>
      <c r="F65" s="141"/>
      <c r="G65" s="141"/>
      <c r="H65" s="141"/>
      <c r="I65" s="141"/>
      <c r="J65" s="141"/>
      <c r="K65" s="141"/>
      <c r="L65" s="141"/>
      <c r="M65" s="141"/>
      <c r="N65" s="142"/>
    </row>
    <row r="66" spans="3:16" ht="47.25" customHeight="1">
      <c r="C66" s="14"/>
      <c r="D66" s="143" t="s">
        <v>324</v>
      </c>
      <c r="E66" s="89"/>
      <c r="F66" s="89"/>
      <c r="G66" s="89"/>
      <c r="H66" s="89"/>
      <c r="I66" s="89"/>
      <c r="J66" s="89"/>
      <c r="K66" s="89"/>
      <c r="L66" s="89"/>
      <c r="M66" s="89"/>
      <c r="N66" s="90"/>
    </row>
    <row r="67" spans="3:16" ht="50.25" customHeight="1">
      <c r="C67" s="14"/>
      <c r="D67" s="144" t="s">
        <v>325</v>
      </c>
      <c r="E67" s="145" t="s">
        <v>326</v>
      </c>
      <c r="F67" s="145" t="s">
        <v>327</v>
      </c>
      <c r="G67" s="145" t="s">
        <v>328</v>
      </c>
      <c r="H67" s="146"/>
      <c r="I67" s="147"/>
      <c r="J67" s="147"/>
      <c r="K67" s="94" t="s">
        <v>329</v>
      </c>
      <c r="L67" s="94"/>
      <c r="M67" s="94"/>
      <c r="N67" s="148"/>
    </row>
    <row r="68" spans="3:16" ht="41.25" customHeight="1">
      <c r="C68" s="14"/>
      <c r="D68" s="86" t="s">
        <v>284</v>
      </c>
      <c r="E68" s="149" t="s">
        <v>330</v>
      </c>
      <c r="F68" s="150"/>
      <c r="G68" s="150"/>
      <c r="H68" s="150"/>
      <c r="I68" s="150"/>
      <c r="J68" s="150"/>
      <c r="K68" s="150"/>
      <c r="L68" s="150"/>
      <c r="M68" s="150"/>
      <c r="N68" s="151"/>
      <c r="P68" s="104"/>
    </row>
    <row r="69" spans="3:16" ht="43.5" customHeight="1">
      <c r="C69" s="14"/>
      <c r="D69" s="86" t="s">
        <v>331</v>
      </c>
      <c r="E69" s="152">
        <f>'[1]Все овощи импорт'!C110/1000</f>
        <v>41.978999999999999</v>
      </c>
      <c r="F69" s="152">
        <f>'[1]Все овощи импорт'!D110/1000</f>
        <v>46.877000000000002</v>
      </c>
      <c r="G69" s="152">
        <f>'[1]Все овощи импорт'!E110/1000</f>
        <v>29.747</v>
      </c>
      <c r="H69" s="152"/>
      <c r="I69" s="152"/>
      <c r="J69" s="152"/>
      <c r="K69" s="153">
        <f>AVERAGE(E69:G69)</f>
        <v>39.534333333333329</v>
      </c>
      <c r="L69" s="94"/>
      <c r="M69" s="94"/>
      <c r="N69" s="148"/>
    </row>
    <row r="70" spans="3:16" ht="54.75" customHeight="1">
      <c r="C70" s="14"/>
      <c r="D70" s="86" t="s">
        <v>332</v>
      </c>
      <c r="E70" s="152">
        <f>'[1]Все овощи экспорт'!C39/1000</f>
        <v>217.70099999999999</v>
      </c>
      <c r="F70" s="152">
        <f>'[1]Все овощи экспорт'!D39/1000</f>
        <v>307.714</v>
      </c>
      <c r="G70" s="152">
        <f>'[1]Все овощи экспорт'!E39/1000</f>
        <v>468.06400000000002</v>
      </c>
      <c r="H70" s="152"/>
      <c r="I70" s="152"/>
      <c r="J70" s="152"/>
      <c r="K70" s="153">
        <f t="shared" ref="K70:K73" si="0">AVERAGE(E70:G70)</f>
        <v>331.15966666666668</v>
      </c>
      <c r="L70" s="94"/>
      <c r="M70" s="94"/>
      <c r="N70" s="148"/>
    </row>
    <row r="71" spans="3:16" ht="30" customHeight="1">
      <c r="C71" s="14"/>
      <c r="D71" s="86" t="str">
        <f>D68</f>
        <v>Product</v>
      </c>
      <c r="E71" s="149" t="s">
        <v>333</v>
      </c>
      <c r="F71" s="150"/>
      <c r="G71" s="150"/>
      <c r="H71" s="150"/>
      <c r="I71" s="150"/>
      <c r="J71" s="150"/>
      <c r="K71" s="150"/>
      <c r="L71" s="150"/>
      <c r="M71" s="150"/>
      <c r="N71" s="151"/>
    </row>
    <row r="72" spans="3:16" ht="55.5" customHeight="1">
      <c r="C72" s="14"/>
      <c r="D72" s="86" t="s">
        <v>331</v>
      </c>
      <c r="E72" s="152">
        <f>(+'[1]Томат импорт'!C190+'[1]Огурцы импорт'!C161+'[1]Салат-импорт'!C220)/1000</f>
        <v>3.5999999999999997E-2</v>
      </c>
      <c r="F72" s="152">
        <f>(+'[1]Томат импорт'!D190+'[1]Огурцы импорт'!D161+'[1]Салат-импорт'!D220)/1000</f>
        <v>4.5999999999999999E-2</v>
      </c>
      <c r="G72" s="152">
        <f>(+'[1]Томат импорт'!E190+'[1]Огурцы импорт'!E161+'[1]Салат-импорт'!E220)/1000</f>
        <v>3.6999999999999998E-2</v>
      </c>
      <c r="H72" s="152"/>
      <c r="I72" s="152"/>
      <c r="J72" s="152"/>
      <c r="K72" s="153">
        <f t="shared" si="0"/>
        <v>3.9666666666666663E-2</v>
      </c>
      <c r="L72" s="94"/>
      <c r="M72" s="94"/>
      <c r="N72" s="148"/>
    </row>
    <row r="73" spans="3:16" ht="51" customHeight="1">
      <c r="C73" s="14"/>
      <c r="D73" s="86" t="s">
        <v>332</v>
      </c>
      <c r="E73" s="152">
        <f>('[1]Томат -экспорт'!C30+'[1]Огурц экспорт'!C45+'[1]Салат экспорт'!C58)/1000</f>
        <v>47.639000000000003</v>
      </c>
      <c r="F73" s="152">
        <f>('[1]Томат -экспорт'!D30+'[1]Огурц экспорт'!D45+'[1]Салат экспорт'!D58)/1000</f>
        <v>57.61</v>
      </c>
      <c r="G73" s="152">
        <f>('[1]Томат -экспорт'!E30+'[1]Огурц экспорт'!E45+'[1]Салат экспорт'!E58)/1000</f>
        <v>82.614999999999995</v>
      </c>
      <c r="H73" s="152"/>
      <c r="I73" s="152"/>
      <c r="J73" s="152"/>
      <c r="K73" s="153">
        <f t="shared" si="0"/>
        <v>62.621333333333325</v>
      </c>
      <c r="L73" s="94"/>
      <c r="M73" s="94"/>
      <c r="N73" s="148"/>
    </row>
    <row r="74" spans="3:16" ht="21" hidden="1" customHeight="1" outlineLevel="1">
      <c r="C74" s="14"/>
      <c r="D74" s="86" t="s">
        <v>84</v>
      </c>
      <c r="E74" s="154"/>
      <c r="F74" s="154"/>
      <c r="G74" s="154"/>
      <c r="H74" s="155"/>
      <c r="I74" s="154"/>
      <c r="J74" s="155"/>
      <c r="K74" s="94"/>
      <c r="L74" s="94"/>
      <c r="M74" s="94"/>
      <c r="N74" s="148"/>
    </row>
    <row r="75" spans="3:16" ht="36" hidden="1" customHeight="1" outlineLevel="1" collapsed="1">
      <c r="C75" s="14"/>
      <c r="D75" s="86" t="s">
        <v>85</v>
      </c>
      <c r="E75" s="154"/>
      <c r="F75" s="154"/>
      <c r="G75" s="154"/>
      <c r="H75" s="155"/>
      <c r="I75" s="154"/>
      <c r="J75" s="155"/>
      <c r="K75" s="94"/>
      <c r="L75" s="94"/>
      <c r="M75" s="94"/>
      <c r="N75" s="148"/>
    </row>
    <row r="76" spans="3:16" ht="42.75" customHeight="1" collapsed="1">
      <c r="C76" s="14"/>
      <c r="D76" s="156" t="s">
        <v>334</v>
      </c>
      <c r="E76" s="141">
        <f>K73+K72</f>
        <v>62.660999999999994</v>
      </c>
      <c r="F76" s="141"/>
      <c r="G76" s="141"/>
      <c r="H76" s="141"/>
      <c r="I76" s="141"/>
      <c r="J76" s="141"/>
      <c r="K76" s="141"/>
      <c r="L76" s="141"/>
      <c r="M76" s="141"/>
      <c r="N76" s="142"/>
    </row>
    <row r="77" spans="3:16" ht="65.25" customHeight="1">
      <c r="C77" s="14"/>
      <c r="D77" s="86" t="s">
        <v>335</v>
      </c>
      <c r="E77" s="87" t="s">
        <v>336</v>
      </c>
      <c r="F77" s="87"/>
      <c r="G77" s="87"/>
      <c r="H77" s="87"/>
      <c r="I77" s="87"/>
      <c r="J77" s="87"/>
      <c r="K77" s="87"/>
      <c r="L77" s="87"/>
      <c r="M77" s="87"/>
      <c r="N77" s="88"/>
    </row>
    <row r="78" spans="3:16" ht="45.75" customHeight="1" outlineLevel="1">
      <c r="C78" s="14"/>
      <c r="D78" s="86" t="s">
        <v>337</v>
      </c>
      <c r="E78" s="89"/>
      <c r="F78" s="89"/>
      <c r="G78" s="89"/>
      <c r="H78" s="89"/>
      <c r="I78" s="89"/>
      <c r="J78" s="89"/>
      <c r="K78" s="89"/>
      <c r="L78" s="89"/>
      <c r="M78" s="89"/>
      <c r="N78" s="90"/>
    </row>
    <row r="79" spans="3:16" ht="36" customHeight="1">
      <c r="C79" s="14"/>
      <c r="D79" s="132" t="s">
        <v>338</v>
      </c>
      <c r="E79" s="133"/>
      <c r="F79" s="133"/>
      <c r="G79" s="133"/>
      <c r="H79" s="133"/>
      <c r="I79" s="133"/>
      <c r="J79" s="133"/>
      <c r="K79" s="133"/>
      <c r="L79" s="133"/>
      <c r="M79" s="133"/>
      <c r="N79" s="134"/>
    </row>
    <row r="80" spans="3:16" ht="24.75" hidden="1" customHeight="1" outlineLevel="2">
      <c r="C80" s="14"/>
      <c r="D80" s="135" t="s">
        <v>65</v>
      </c>
      <c r="E80" s="94"/>
      <c r="F80" s="94"/>
      <c r="G80" s="94"/>
      <c r="H80" s="94"/>
      <c r="I80" s="94"/>
      <c r="J80" s="94"/>
      <c r="K80" s="94"/>
      <c r="L80" s="94"/>
      <c r="M80" s="94"/>
      <c r="N80" s="148"/>
    </row>
    <row r="81" spans="3:14" ht="24.75" hidden="1" customHeight="1" outlineLevel="2">
      <c r="C81" s="14"/>
      <c r="D81" s="135" t="s">
        <v>91</v>
      </c>
      <c r="E81" s="94"/>
      <c r="F81" s="94"/>
      <c r="G81" s="94"/>
      <c r="H81" s="94"/>
      <c r="I81" s="94"/>
      <c r="J81" s="94"/>
      <c r="K81" s="94"/>
      <c r="L81" s="94"/>
      <c r="M81" s="94"/>
      <c r="N81" s="148"/>
    </row>
    <row r="82" spans="3:14" ht="24.75" hidden="1" customHeight="1" outlineLevel="2">
      <c r="C82" s="14"/>
      <c r="D82" s="135" t="s">
        <v>92</v>
      </c>
      <c r="E82" s="94"/>
      <c r="F82" s="94"/>
      <c r="G82" s="94"/>
      <c r="H82" s="94"/>
      <c r="I82" s="94"/>
      <c r="J82" s="94"/>
      <c r="K82" s="94"/>
      <c r="L82" s="94"/>
      <c r="M82" s="94"/>
      <c r="N82" s="148"/>
    </row>
    <row r="83" spans="3:14" ht="36" hidden="1" customHeight="1" outlineLevel="2">
      <c r="C83" s="14"/>
      <c r="D83" s="135" t="s">
        <v>93</v>
      </c>
      <c r="E83" s="94"/>
      <c r="F83" s="94"/>
      <c r="G83" s="94"/>
      <c r="H83" s="94"/>
      <c r="I83" s="94"/>
      <c r="J83" s="94"/>
      <c r="K83" s="94"/>
      <c r="L83" s="94"/>
      <c r="M83" s="94"/>
      <c r="N83" s="148"/>
    </row>
    <row r="84" spans="3:14" ht="24.75" hidden="1" customHeight="1" outlineLevel="2">
      <c r="C84" s="14"/>
      <c r="D84" s="135" t="s">
        <v>94</v>
      </c>
      <c r="E84" s="94"/>
      <c r="F84" s="94"/>
      <c r="G84" s="94"/>
      <c r="H84" s="94"/>
      <c r="I84" s="94"/>
      <c r="J84" s="94"/>
      <c r="K84" s="94"/>
      <c r="L84" s="94"/>
      <c r="M84" s="94"/>
      <c r="N84" s="148"/>
    </row>
    <row r="85" spans="3:14" ht="24.75" hidden="1" customHeight="1" outlineLevel="2">
      <c r="C85" s="14"/>
      <c r="D85" s="135" t="s">
        <v>95</v>
      </c>
      <c r="E85" s="94"/>
      <c r="F85" s="94"/>
      <c r="G85" s="94"/>
      <c r="H85" s="94"/>
      <c r="I85" s="94"/>
      <c r="J85" s="94"/>
      <c r="K85" s="94"/>
      <c r="L85" s="94"/>
      <c r="M85" s="94"/>
      <c r="N85" s="148"/>
    </row>
    <row r="86" spans="3:14" ht="24.75" hidden="1" customHeight="1" outlineLevel="2">
      <c r="C86" s="14"/>
      <c r="D86" s="135" t="s">
        <v>96</v>
      </c>
      <c r="E86" s="123"/>
      <c r="F86" s="123"/>
      <c r="G86" s="123"/>
      <c r="H86" s="123"/>
      <c r="I86" s="123"/>
      <c r="J86" s="123"/>
      <c r="K86" s="123"/>
      <c r="L86" s="123"/>
      <c r="M86" s="123"/>
      <c r="N86" s="157"/>
    </row>
    <row r="87" spans="3:14" ht="50.25" customHeight="1" collapsed="1">
      <c r="C87" s="14"/>
      <c r="D87" s="143" t="s">
        <v>339</v>
      </c>
      <c r="E87" s="89"/>
      <c r="F87" s="89"/>
      <c r="G87" s="89"/>
      <c r="H87" s="89"/>
      <c r="I87" s="89"/>
      <c r="J87" s="89"/>
      <c r="K87" s="89"/>
      <c r="L87" s="89"/>
      <c r="M87" s="89"/>
      <c r="N87" s="90"/>
    </row>
    <row r="88" spans="3:14" ht="39.75" customHeight="1">
      <c r="C88" s="14"/>
      <c r="D88" s="144" t="s">
        <v>325</v>
      </c>
      <c r="E88" s="94" t="str">
        <f>E67</f>
        <v>2017 year</v>
      </c>
      <c r="F88" s="94" t="str">
        <f t="shared" ref="F88:K88" si="1">F67</f>
        <v>2018 year</v>
      </c>
      <c r="G88" s="94" t="str">
        <f t="shared" si="1"/>
        <v>2019 year</v>
      </c>
      <c r="H88" s="94"/>
      <c r="I88" s="94"/>
      <c r="J88" s="94"/>
      <c r="K88" s="94" t="str">
        <f t="shared" si="1"/>
        <v>on average</v>
      </c>
      <c r="L88" s="94"/>
      <c r="M88" s="94"/>
      <c r="N88" s="148"/>
    </row>
    <row r="89" spans="3:14" ht="39.75" customHeight="1">
      <c r="C89" s="14"/>
      <c r="D89" s="86" t="s">
        <v>340</v>
      </c>
      <c r="E89" s="158" t="str">
        <f>E68</f>
        <v>Product:07 Vegetables and some edible root vegetables and tubers</v>
      </c>
      <c r="F89" s="159"/>
      <c r="G89" s="159"/>
      <c r="H89" s="159"/>
      <c r="I89" s="159"/>
      <c r="J89" s="159"/>
      <c r="K89" s="159"/>
      <c r="L89" s="159"/>
      <c r="M89" s="159"/>
      <c r="N89" s="160"/>
    </row>
    <row r="90" spans="3:14" ht="38.25" customHeight="1">
      <c r="C90" s="14"/>
      <c r="D90" s="86" t="s">
        <v>341</v>
      </c>
      <c r="E90" s="161">
        <f>'[1]Все овощи импорт'!C250</f>
        <v>73984.576000000001</v>
      </c>
      <c r="F90" s="161">
        <f>'[1]Все овощи импорт'!D250</f>
        <v>72152.797999999995</v>
      </c>
      <c r="G90" s="161">
        <f>'[1]Все овощи импорт'!E250</f>
        <v>73005.442999999999</v>
      </c>
      <c r="H90" s="94"/>
      <c r="I90" s="94"/>
      <c r="J90" s="94"/>
      <c r="K90" s="161">
        <f t="shared" ref="K90:K100" si="2">AVERAGE(E90:G90)</f>
        <v>73047.60566666667</v>
      </c>
      <c r="L90" s="94"/>
      <c r="M90" s="94"/>
      <c r="N90" s="148"/>
    </row>
    <row r="91" spans="3:14" ht="38.25" customHeight="1">
      <c r="C91" s="14"/>
      <c r="D91" s="86" t="s">
        <v>342</v>
      </c>
      <c r="E91" s="161">
        <f>'[1]Все овощи импорт'!C251</f>
        <v>345.23399999999998</v>
      </c>
      <c r="F91" s="161">
        <f>'[1]Все овощи импорт'!D251</f>
        <v>375.80200000000002</v>
      </c>
      <c r="G91" s="161">
        <f>'[1]Все овощи импорт'!E251</f>
        <v>305.13499999999999</v>
      </c>
      <c r="H91" s="94"/>
      <c r="I91" s="94"/>
      <c r="J91" s="94"/>
      <c r="K91" s="161">
        <f t="shared" si="2"/>
        <v>342.05700000000002</v>
      </c>
      <c r="L91" s="94"/>
      <c r="M91" s="94"/>
      <c r="N91" s="148"/>
    </row>
    <row r="92" spans="3:14" ht="38.25" customHeight="1">
      <c r="C92" s="14"/>
      <c r="D92" s="86" t="s">
        <v>343</v>
      </c>
      <c r="E92" s="161">
        <f>'[1]Все овощи импорт'!C252</f>
        <v>2472.3069999999998</v>
      </c>
      <c r="F92" s="161">
        <f>'[1]Все овощи импорт'!D252</f>
        <v>2368.7689999999998</v>
      </c>
      <c r="G92" s="161">
        <f>'[1]Все овощи импорт'!E252</f>
        <v>2356.9520000000002</v>
      </c>
      <c r="H92" s="94"/>
      <c r="I92" s="94"/>
      <c r="J92" s="94"/>
      <c r="K92" s="161">
        <f t="shared" si="2"/>
        <v>2399.3426666666664</v>
      </c>
      <c r="L92" s="94"/>
      <c r="M92" s="94"/>
      <c r="N92" s="148"/>
    </row>
    <row r="93" spans="3:14" ht="38.25" customHeight="1">
      <c r="C93" s="14"/>
      <c r="D93" s="86" t="s">
        <v>344</v>
      </c>
      <c r="E93" s="161">
        <f>'[1]Все овощи импорт'!C253</f>
        <v>5153.22</v>
      </c>
      <c r="F93" s="161">
        <f>'[1]Все овощи импорт'!D253</f>
        <v>5231.3209999999999</v>
      </c>
      <c r="G93" s="161">
        <f>'[1]Все овощи импорт'!E253</f>
        <v>4644.4399999999996</v>
      </c>
      <c r="H93" s="94"/>
      <c r="I93" s="94"/>
      <c r="J93" s="94"/>
      <c r="K93" s="161">
        <f t="shared" si="2"/>
        <v>5009.6603333333333</v>
      </c>
      <c r="L93" s="94"/>
      <c r="M93" s="94"/>
      <c r="N93" s="148"/>
    </row>
    <row r="94" spans="3:14" ht="38.25" customHeight="1">
      <c r="C94" s="14"/>
      <c r="D94" s="86" t="s">
        <v>345</v>
      </c>
      <c r="E94" s="161">
        <f>'[1]Все овощи импорт'!C254</f>
        <v>10495.617</v>
      </c>
      <c r="F94" s="161">
        <f>'[1]Все овощи импорт'!D254</f>
        <v>10732.459000000001</v>
      </c>
      <c r="G94" s="161">
        <f>'[1]Все овощи импорт'!E254</f>
        <v>10652.319</v>
      </c>
      <c r="H94" s="94"/>
      <c r="I94" s="94"/>
      <c r="J94" s="94"/>
      <c r="K94" s="161">
        <f t="shared" si="2"/>
        <v>10626.798333333334</v>
      </c>
      <c r="L94" s="94"/>
      <c r="M94" s="94"/>
      <c r="N94" s="148"/>
    </row>
    <row r="95" spans="3:14" ht="33" customHeight="1">
      <c r="C95" s="14"/>
      <c r="D95" s="86" t="str">
        <f>D89</f>
        <v>Countries, million $</v>
      </c>
      <c r="E95" s="162" t="s">
        <v>333</v>
      </c>
      <c r="F95" s="163"/>
      <c r="G95" s="163"/>
      <c r="H95" s="163"/>
      <c r="I95" s="163"/>
      <c r="J95" s="163"/>
      <c r="K95" s="163"/>
      <c r="L95" s="163"/>
      <c r="M95" s="163"/>
      <c r="N95" s="164"/>
    </row>
    <row r="96" spans="3:14" ht="42" customHeight="1">
      <c r="C96" s="14"/>
      <c r="D96" s="86" t="s">
        <v>341</v>
      </c>
      <c r="E96" s="161">
        <f>'[1]Все овощи импорт'!B258</f>
        <v>13944.485000000001</v>
      </c>
      <c r="F96" s="161">
        <f>'[1]Все овощи импорт'!C258</f>
        <v>14532.626</v>
      </c>
      <c r="G96" s="161">
        <f>'[1]Все овощи импорт'!D258</f>
        <v>15216.55</v>
      </c>
      <c r="H96" s="152"/>
      <c r="I96" s="152"/>
      <c r="J96" s="165"/>
      <c r="K96" s="161">
        <f t="shared" si="2"/>
        <v>14564.553666666667</v>
      </c>
      <c r="L96" s="165"/>
      <c r="M96" s="165"/>
      <c r="N96" s="166"/>
    </row>
    <row r="97" spans="3:16" ht="42" customHeight="1">
      <c r="C97" s="14"/>
      <c r="D97" s="86" t="s">
        <v>342</v>
      </c>
      <c r="E97" s="161">
        <f>'[1]Все овощи импорт'!B259</f>
        <v>56.930999999999997</v>
      </c>
      <c r="F97" s="161">
        <f>'[1]Все овощи импорт'!C259</f>
        <v>87.23</v>
      </c>
      <c r="G97" s="161">
        <f>'[1]Все овощи импорт'!D259</f>
        <v>73.801000000000002</v>
      </c>
      <c r="H97" s="152"/>
      <c r="I97" s="152"/>
      <c r="J97" s="165"/>
      <c r="K97" s="161">
        <f t="shared" si="2"/>
        <v>72.653999999999996</v>
      </c>
      <c r="L97" s="165"/>
      <c r="M97" s="165"/>
      <c r="N97" s="166"/>
    </row>
    <row r="98" spans="3:16" ht="42" customHeight="1">
      <c r="C98" s="14"/>
      <c r="D98" s="86" t="s">
        <v>343</v>
      </c>
      <c r="E98" s="161">
        <f>'[1]Все овощи импорт'!B260</f>
        <v>909.30100000000004</v>
      </c>
      <c r="F98" s="161">
        <f>'[1]Все овощи импорт'!C260</f>
        <v>991.78099999999995</v>
      </c>
      <c r="G98" s="161">
        <f>'[1]Все овощи импорт'!D260</f>
        <v>945.38599999999997</v>
      </c>
      <c r="H98" s="152"/>
      <c r="I98" s="152"/>
      <c r="J98" s="165"/>
      <c r="K98" s="161">
        <f t="shared" si="2"/>
        <v>948.82266666666658</v>
      </c>
      <c r="L98" s="165"/>
      <c r="M98" s="165"/>
      <c r="N98" s="166"/>
    </row>
    <row r="99" spans="3:16" ht="47.25" customHeight="1">
      <c r="C99" s="14"/>
      <c r="D99" s="86" t="s">
        <v>344</v>
      </c>
      <c r="E99" s="161">
        <f>'[1]Все овощи импорт'!B261</f>
        <v>282.209</v>
      </c>
      <c r="F99" s="161">
        <f>'[1]Все овощи импорт'!C261</f>
        <v>275.64299999999997</v>
      </c>
      <c r="G99" s="161">
        <f>'[1]Все овощи импорт'!D261</f>
        <v>267.54300000000001</v>
      </c>
      <c r="H99" s="152"/>
      <c r="I99" s="152"/>
      <c r="J99" s="165"/>
      <c r="K99" s="161">
        <f t="shared" si="2"/>
        <v>275.13166666666666</v>
      </c>
      <c r="L99" s="165"/>
      <c r="M99" s="165"/>
      <c r="N99" s="166"/>
    </row>
    <row r="100" spans="3:16" ht="42.75" customHeight="1">
      <c r="C100" s="14"/>
      <c r="D100" s="86" t="s">
        <v>345</v>
      </c>
      <c r="E100" s="161">
        <f>'[1]Все овощи импорт'!B262</f>
        <v>3122.663</v>
      </c>
      <c r="F100" s="161">
        <f>'[1]Все овощи импорт'!C262</f>
        <v>3414.14</v>
      </c>
      <c r="G100" s="161">
        <f>'[1]Все овощи импорт'!D262</f>
        <v>3522.1329999999998</v>
      </c>
      <c r="H100" s="165"/>
      <c r="I100" s="165"/>
      <c r="J100" s="165"/>
      <c r="K100" s="161">
        <f t="shared" si="2"/>
        <v>3352.9786666666664</v>
      </c>
      <c r="L100" s="165"/>
      <c r="M100" s="165"/>
      <c r="N100" s="166"/>
    </row>
    <row r="101" spans="3:16" ht="21" hidden="1" customHeight="1" outlineLevel="2">
      <c r="C101" s="14"/>
      <c r="D101" s="86" t="s">
        <v>99</v>
      </c>
      <c r="E101" s="94"/>
      <c r="F101" s="94"/>
      <c r="G101" s="94"/>
      <c r="H101" s="94"/>
      <c r="I101" s="94"/>
      <c r="J101" s="94"/>
      <c r="K101" s="94"/>
      <c r="L101" s="94"/>
      <c r="M101" s="94"/>
      <c r="N101" s="148"/>
    </row>
    <row r="102" spans="3:16" ht="21" hidden="1" customHeight="1" outlineLevel="2">
      <c r="C102" s="14"/>
      <c r="D102" s="86" t="s">
        <v>85</v>
      </c>
      <c r="E102" s="94"/>
      <c r="F102" s="94"/>
      <c r="G102" s="94"/>
      <c r="H102" s="94"/>
      <c r="I102" s="94"/>
      <c r="J102" s="94"/>
      <c r="K102" s="94"/>
      <c r="L102" s="94"/>
      <c r="M102" s="94"/>
      <c r="N102" s="148"/>
    </row>
    <row r="103" spans="3:16" ht="21" hidden="1" customHeight="1" outlineLevel="2">
      <c r="C103" s="14"/>
      <c r="D103" s="86" t="s">
        <v>85</v>
      </c>
      <c r="E103" s="94"/>
      <c r="F103" s="94"/>
      <c r="G103" s="94"/>
      <c r="H103" s="94"/>
      <c r="I103" s="94"/>
      <c r="J103" s="94"/>
      <c r="K103" s="94"/>
      <c r="L103" s="94"/>
      <c r="M103" s="94"/>
      <c r="N103" s="148"/>
    </row>
    <row r="104" spans="3:16" ht="42.75" customHeight="1" collapsed="1">
      <c r="C104" s="14"/>
      <c r="D104" s="156" t="str">
        <f>D76</f>
        <v>The volume of demand in this market according to statistics, million$</v>
      </c>
      <c r="E104" s="167">
        <f>SUM(K96:K100)</f>
        <v>19214.140666666666</v>
      </c>
      <c r="F104" s="168"/>
      <c r="G104" s="168"/>
      <c r="H104" s="168"/>
      <c r="I104" s="168"/>
      <c r="J104" s="168"/>
      <c r="K104" s="168"/>
      <c r="L104" s="168"/>
      <c r="M104" s="168"/>
      <c r="N104" s="169"/>
    </row>
    <row r="105" spans="3:16" ht="54" customHeight="1">
      <c r="C105" s="14"/>
      <c r="D105" s="86" t="s">
        <v>346</v>
      </c>
      <c r="E105" s="89" t="s">
        <v>336</v>
      </c>
      <c r="F105" s="89"/>
      <c r="G105" s="89"/>
      <c r="H105" s="89"/>
      <c r="I105" s="89"/>
      <c r="J105" s="89"/>
      <c r="K105" s="89"/>
      <c r="L105" s="89"/>
      <c r="M105" s="89"/>
      <c r="N105" s="90"/>
      <c r="P105" s="104"/>
    </row>
    <row r="106" spans="3:16" ht="45.75" hidden="1" customHeight="1" outlineLevel="1">
      <c r="C106" s="14"/>
      <c r="D106" s="86" t="str">
        <f>D78</f>
        <v>Conclusions, comparative economic data (for example, average yield, volume per capita, etc., dynamics of growth or decline, and others based on the specifics of the project)</v>
      </c>
      <c r="E106" s="89"/>
      <c r="F106" s="89"/>
      <c r="G106" s="89"/>
      <c r="H106" s="89"/>
      <c r="I106" s="89"/>
      <c r="J106" s="89"/>
      <c r="K106" s="89"/>
      <c r="L106" s="89"/>
      <c r="M106" s="89"/>
      <c r="N106" s="90"/>
    </row>
    <row r="107" spans="3:16" ht="21" hidden="1" customHeight="1" outlineLevel="1">
      <c r="C107" s="14"/>
      <c r="D107" s="132" t="s">
        <v>101</v>
      </c>
      <c r="E107" s="133"/>
      <c r="F107" s="133"/>
      <c r="G107" s="133"/>
      <c r="H107" s="133"/>
      <c r="I107" s="133"/>
      <c r="J107" s="133"/>
      <c r="K107" s="133"/>
      <c r="L107" s="133"/>
      <c r="M107" s="133"/>
      <c r="N107" s="134"/>
    </row>
    <row r="108" spans="3:16" ht="24.75" hidden="1" customHeight="1" outlineLevel="1">
      <c r="C108" s="14"/>
      <c r="D108" s="135" t="s">
        <v>102</v>
      </c>
      <c r="E108" s="94"/>
      <c r="F108" s="94"/>
      <c r="G108" s="94"/>
      <c r="H108" s="94"/>
      <c r="I108" s="94"/>
      <c r="J108" s="94"/>
      <c r="K108" s="94"/>
      <c r="L108" s="94"/>
      <c r="M108" s="94"/>
      <c r="N108" s="148"/>
    </row>
    <row r="109" spans="3:16" ht="24.75" hidden="1" customHeight="1" outlineLevel="1">
      <c r="C109" s="14"/>
      <c r="D109" s="135" t="s">
        <v>91</v>
      </c>
      <c r="E109" s="94"/>
      <c r="F109" s="94"/>
      <c r="G109" s="94"/>
      <c r="H109" s="94"/>
      <c r="I109" s="94"/>
      <c r="J109" s="94"/>
      <c r="K109" s="94"/>
      <c r="L109" s="94"/>
      <c r="M109" s="94"/>
      <c r="N109" s="148"/>
    </row>
    <row r="110" spans="3:16" ht="24.75" hidden="1" customHeight="1" outlineLevel="1">
      <c r="C110" s="14"/>
      <c r="D110" s="135" t="s">
        <v>92</v>
      </c>
      <c r="E110" s="94"/>
      <c r="F110" s="94"/>
      <c r="G110" s="94"/>
      <c r="H110" s="94"/>
      <c r="I110" s="94"/>
      <c r="J110" s="94"/>
      <c r="K110" s="94"/>
      <c r="L110" s="94"/>
      <c r="M110" s="94"/>
      <c r="N110" s="148"/>
    </row>
    <row r="111" spans="3:16" ht="36" hidden="1" customHeight="1" outlineLevel="1">
      <c r="C111" s="14"/>
      <c r="D111" s="135" t="s">
        <v>93</v>
      </c>
      <c r="E111" s="94"/>
      <c r="F111" s="94"/>
      <c r="G111" s="94"/>
      <c r="H111" s="94"/>
      <c r="I111" s="94"/>
      <c r="J111" s="94"/>
      <c r="K111" s="94"/>
      <c r="L111" s="94"/>
      <c r="M111" s="94"/>
      <c r="N111" s="148"/>
    </row>
    <row r="112" spans="3:16" ht="24.75" hidden="1" customHeight="1" outlineLevel="1">
      <c r="C112" s="14"/>
      <c r="D112" s="135" t="s">
        <v>94</v>
      </c>
      <c r="E112" s="94"/>
      <c r="F112" s="94"/>
      <c r="G112" s="94"/>
      <c r="H112" s="94"/>
      <c r="I112" s="94"/>
      <c r="J112" s="94"/>
      <c r="K112" s="94"/>
      <c r="L112" s="94"/>
      <c r="M112" s="94"/>
      <c r="N112" s="148"/>
    </row>
    <row r="113" spans="3:14" ht="24.75" hidden="1" customHeight="1" outlineLevel="1">
      <c r="C113" s="14"/>
      <c r="D113" s="135" t="s">
        <v>95</v>
      </c>
      <c r="E113" s="94"/>
      <c r="F113" s="94"/>
      <c r="G113" s="94"/>
      <c r="H113" s="94"/>
      <c r="I113" s="94"/>
      <c r="J113" s="94"/>
      <c r="K113" s="94"/>
      <c r="L113" s="94"/>
      <c r="M113" s="94"/>
      <c r="N113" s="148"/>
    </row>
    <row r="114" spans="3:14" ht="24.75" hidden="1" customHeight="1" outlineLevel="1">
      <c r="C114" s="14"/>
      <c r="D114" s="135" t="s">
        <v>96</v>
      </c>
      <c r="E114" s="123">
        <v>50000000</v>
      </c>
      <c r="F114" s="123"/>
      <c r="G114" s="123"/>
      <c r="H114" s="123"/>
      <c r="I114" s="123"/>
      <c r="J114" s="123"/>
      <c r="K114" s="123"/>
      <c r="L114" s="123"/>
      <c r="M114" s="123"/>
      <c r="N114" s="157"/>
    </row>
    <row r="115" spans="3:14" ht="55.5" hidden="1" customHeight="1" outlineLevel="1">
      <c r="C115" s="14"/>
      <c r="D115" s="143" t="s">
        <v>103</v>
      </c>
      <c r="E115" s="89"/>
      <c r="F115" s="89"/>
      <c r="G115" s="89"/>
      <c r="H115" s="89"/>
      <c r="I115" s="89"/>
      <c r="J115" s="89"/>
      <c r="K115" s="89"/>
      <c r="L115" s="89"/>
      <c r="M115" s="89"/>
      <c r="N115" s="90"/>
    </row>
    <row r="116" spans="3:14" ht="28.5" hidden="1" customHeight="1" outlineLevel="1">
      <c r="C116" s="14"/>
      <c r="D116" s="144" t="s">
        <v>104</v>
      </c>
      <c r="E116" s="94">
        <v>2017</v>
      </c>
      <c r="F116" s="94"/>
      <c r="G116" s="94">
        <v>2018</v>
      </c>
      <c r="H116" s="94"/>
      <c r="I116" s="94">
        <v>2019</v>
      </c>
      <c r="J116" s="94"/>
      <c r="K116" s="94" t="s">
        <v>80</v>
      </c>
      <c r="L116" s="94"/>
      <c r="M116" s="94" t="s">
        <v>105</v>
      </c>
      <c r="N116" s="148" t="s">
        <v>106</v>
      </c>
    </row>
    <row r="117" spans="3:14" ht="33.75" hidden="1" customHeight="1" outlineLevel="1">
      <c r="C117" s="14"/>
      <c r="D117" s="86" t="str">
        <f>D90</f>
        <v>The whole world</v>
      </c>
      <c r="E117" s="94"/>
      <c r="F117" s="94"/>
      <c r="G117" s="94"/>
      <c r="H117" s="94"/>
      <c r="I117" s="94"/>
      <c r="J117" s="94"/>
      <c r="K117" s="94"/>
      <c r="L117" s="94"/>
      <c r="M117" s="94"/>
      <c r="N117" s="148"/>
    </row>
    <row r="118" spans="3:14" ht="30.75" hidden="1" customHeight="1" outlineLevel="1">
      <c r="C118" s="14"/>
      <c r="D118" s="86" t="str">
        <f>D95</f>
        <v>Countries, million $</v>
      </c>
      <c r="E118" s="94"/>
      <c r="F118" s="94"/>
      <c r="G118" s="94"/>
      <c r="H118" s="94"/>
      <c r="I118" s="94"/>
      <c r="J118" s="94"/>
      <c r="K118" s="94"/>
      <c r="L118" s="94"/>
      <c r="M118" s="94"/>
      <c r="N118" s="148"/>
    </row>
    <row r="119" spans="3:14" ht="33.75" hidden="1" customHeight="1" outlineLevel="1">
      <c r="C119" s="14"/>
      <c r="D119" s="86" t="str">
        <f>D96</f>
        <v>The whole world</v>
      </c>
      <c r="E119" s="94"/>
      <c r="F119" s="94"/>
      <c r="G119" s="94"/>
      <c r="H119" s="94"/>
      <c r="I119" s="94"/>
      <c r="J119" s="94"/>
      <c r="K119" s="94"/>
      <c r="L119" s="94"/>
      <c r="M119" s="94"/>
      <c r="N119" s="148"/>
    </row>
    <row r="120" spans="3:14" ht="29.25" hidden="1" customHeight="1" outlineLevel="1">
      <c r="C120" s="14"/>
      <c r="D120" s="86" t="str">
        <f>D99</f>
        <v>Asian countries selectively</v>
      </c>
      <c r="E120" s="94"/>
      <c r="F120" s="94"/>
      <c r="G120" s="94"/>
      <c r="H120" s="94"/>
      <c r="I120" s="94"/>
      <c r="J120" s="94"/>
      <c r="K120" s="94"/>
      <c r="L120" s="94"/>
      <c r="M120" s="94"/>
      <c r="N120" s="148"/>
    </row>
    <row r="121" spans="3:14" ht="21" hidden="1" customHeight="1" outlineLevel="1">
      <c r="C121" s="14"/>
      <c r="D121" s="86" t="str">
        <f>D100</f>
        <v>European countries selectively</v>
      </c>
      <c r="E121" s="94"/>
      <c r="F121" s="94"/>
      <c r="G121" s="94"/>
      <c r="H121" s="94"/>
      <c r="I121" s="94"/>
      <c r="J121" s="94"/>
      <c r="K121" s="94"/>
      <c r="L121" s="94"/>
      <c r="M121" s="94"/>
      <c r="N121" s="148"/>
    </row>
    <row r="122" spans="3:14" ht="21" hidden="1" customHeight="1" outlineLevel="1">
      <c r="C122" s="14"/>
      <c r="D122" s="86" t="e">
        <f>#REF!</f>
        <v>#REF!</v>
      </c>
      <c r="E122" s="94"/>
      <c r="F122" s="94"/>
      <c r="G122" s="94"/>
      <c r="H122" s="94"/>
      <c r="I122" s="94"/>
      <c r="J122" s="94"/>
      <c r="K122" s="94"/>
      <c r="L122" s="94"/>
      <c r="M122" s="94"/>
      <c r="N122" s="148"/>
    </row>
    <row r="123" spans="3:14" ht="21" hidden="1" customHeight="1" outlineLevel="1">
      <c r="C123" s="14"/>
      <c r="D123" s="86" t="str">
        <f t="shared" ref="D123:D124" si="3">D101</f>
        <v>Цена за единицу основной продукции проекта, $/ед.</v>
      </c>
      <c r="E123" s="94"/>
      <c r="F123" s="94"/>
      <c r="G123" s="94"/>
      <c r="H123" s="94"/>
      <c r="I123" s="94"/>
      <c r="J123" s="94"/>
      <c r="K123" s="94"/>
      <c r="L123" s="94"/>
      <c r="M123" s="94"/>
      <c r="N123" s="148"/>
    </row>
    <row r="124" spans="3:14" ht="21" hidden="1" customHeight="1" outlineLevel="1">
      <c r="C124" s="14"/>
      <c r="D124" s="86" t="str">
        <f t="shared" si="3"/>
        <v>Прочие данные</v>
      </c>
      <c r="E124" s="94"/>
      <c r="F124" s="94"/>
      <c r="G124" s="94"/>
      <c r="H124" s="94"/>
      <c r="I124" s="94"/>
      <c r="J124" s="94"/>
      <c r="K124" s="94"/>
      <c r="L124" s="94"/>
      <c r="M124" s="94"/>
      <c r="N124" s="148"/>
    </row>
    <row r="125" spans="3:14" ht="21" hidden="1" customHeight="1" outlineLevel="1">
      <c r="C125" s="14"/>
      <c r="D125" s="156" t="str">
        <f>D104</f>
        <v>The volume of demand in this market according to statistics, million$</v>
      </c>
      <c r="E125" s="123">
        <v>200000000</v>
      </c>
      <c r="F125" s="123"/>
      <c r="G125" s="123"/>
      <c r="H125" s="123"/>
      <c r="I125" s="123"/>
      <c r="J125" s="123"/>
      <c r="K125" s="123"/>
      <c r="L125" s="123"/>
      <c r="M125" s="123"/>
      <c r="N125" s="157"/>
    </row>
    <row r="126" spans="3:14" ht="21" hidden="1" customHeight="1" outlineLevel="1">
      <c r="C126" s="14"/>
      <c r="D126" s="86" t="str">
        <f>D105</f>
        <v>Laws, regulations, duties and benefits</v>
      </c>
      <c r="E126" s="94"/>
      <c r="F126" s="94"/>
      <c r="G126" s="94"/>
      <c r="H126" s="94"/>
      <c r="I126" s="94"/>
      <c r="J126" s="94"/>
      <c r="K126" s="94"/>
      <c r="L126" s="94"/>
      <c r="M126" s="94"/>
      <c r="N126" s="148"/>
    </row>
    <row r="127" spans="3:14" ht="45.75" hidden="1" customHeight="1" outlineLevel="1">
      <c r="C127" s="14"/>
      <c r="D127" s="86" t="str">
        <f>D78</f>
        <v>Conclusions, comparative economic data (for example, average yield, volume per capita, etc., dynamics of growth or decline, and others based on the specifics of the project)</v>
      </c>
      <c r="E127" s="89"/>
      <c r="F127" s="89"/>
      <c r="G127" s="89"/>
      <c r="H127" s="89"/>
      <c r="I127" s="89"/>
      <c r="J127" s="89"/>
      <c r="K127" s="89"/>
      <c r="L127" s="89"/>
      <c r="M127" s="89"/>
      <c r="N127" s="90"/>
    </row>
    <row r="128" spans="3:14" ht="21" hidden="1" customHeight="1" outlineLevel="1" collapsed="1">
      <c r="C128" s="14"/>
      <c r="D128" s="132" t="s">
        <v>107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4"/>
    </row>
    <row r="129" spans="3:14" ht="24.75" hidden="1" customHeight="1" outlineLevel="1">
      <c r="C129" s="14"/>
      <c r="D129" s="135" t="s">
        <v>102</v>
      </c>
      <c r="E129" s="94"/>
      <c r="F129" s="94"/>
      <c r="G129" s="94"/>
      <c r="H129" s="94"/>
      <c r="I129" s="94"/>
      <c r="J129" s="94"/>
      <c r="K129" s="94"/>
      <c r="L129" s="94"/>
      <c r="M129" s="94"/>
      <c r="N129" s="148"/>
    </row>
    <row r="130" spans="3:14" ht="24.75" hidden="1" customHeight="1" outlineLevel="1">
      <c r="C130" s="14"/>
      <c r="D130" s="135" t="s">
        <v>91</v>
      </c>
      <c r="E130" s="94"/>
      <c r="F130" s="94"/>
      <c r="G130" s="94"/>
      <c r="H130" s="94"/>
      <c r="I130" s="94"/>
      <c r="J130" s="94"/>
      <c r="K130" s="94"/>
      <c r="L130" s="94"/>
      <c r="M130" s="94"/>
      <c r="N130" s="148"/>
    </row>
    <row r="131" spans="3:14" ht="24.75" hidden="1" customHeight="1" outlineLevel="1">
      <c r="C131" s="14"/>
      <c r="D131" s="135" t="s">
        <v>92</v>
      </c>
      <c r="E131" s="94"/>
      <c r="F131" s="94"/>
      <c r="G131" s="94"/>
      <c r="H131" s="94"/>
      <c r="I131" s="94"/>
      <c r="J131" s="94"/>
      <c r="K131" s="94"/>
      <c r="L131" s="94"/>
      <c r="M131" s="94"/>
      <c r="N131" s="148"/>
    </row>
    <row r="132" spans="3:14" ht="36" hidden="1" customHeight="1" outlineLevel="1">
      <c r="C132" s="14"/>
      <c r="D132" s="135" t="s">
        <v>93</v>
      </c>
      <c r="E132" s="94"/>
      <c r="F132" s="94"/>
      <c r="G132" s="94"/>
      <c r="H132" s="94"/>
      <c r="I132" s="94"/>
      <c r="J132" s="94"/>
      <c r="K132" s="94"/>
      <c r="L132" s="94"/>
      <c r="M132" s="94"/>
      <c r="N132" s="148"/>
    </row>
    <row r="133" spans="3:14" ht="24.75" hidden="1" customHeight="1" outlineLevel="1">
      <c r="C133" s="14"/>
      <c r="D133" s="135" t="s">
        <v>94</v>
      </c>
      <c r="E133" s="94"/>
      <c r="F133" s="94"/>
      <c r="G133" s="94"/>
      <c r="H133" s="94"/>
      <c r="I133" s="94"/>
      <c r="J133" s="94"/>
      <c r="K133" s="94"/>
      <c r="L133" s="94"/>
      <c r="M133" s="94"/>
      <c r="N133" s="148"/>
    </row>
    <row r="134" spans="3:14" ht="24.75" hidden="1" customHeight="1" outlineLevel="1">
      <c r="C134" s="14"/>
      <c r="D134" s="135" t="s">
        <v>95</v>
      </c>
      <c r="E134" s="94"/>
      <c r="F134" s="94"/>
      <c r="G134" s="94"/>
      <c r="H134" s="94"/>
      <c r="I134" s="94"/>
      <c r="J134" s="94"/>
      <c r="K134" s="94"/>
      <c r="L134" s="94"/>
      <c r="M134" s="94"/>
      <c r="N134" s="148"/>
    </row>
    <row r="135" spans="3:14" ht="24.75" hidden="1" customHeight="1" outlineLevel="1">
      <c r="C135" s="14"/>
      <c r="D135" s="135" t="s">
        <v>96</v>
      </c>
      <c r="E135" s="123">
        <v>50000000</v>
      </c>
      <c r="F135" s="123"/>
      <c r="G135" s="123"/>
      <c r="H135" s="123"/>
      <c r="I135" s="123"/>
      <c r="J135" s="123"/>
      <c r="K135" s="123"/>
      <c r="L135" s="123"/>
      <c r="M135" s="123"/>
      <c r="N135" s="157"/>
    </row>
    <row r="136" spans="3:14" ht="55.5" hidden="1" customHeight="1" outlineLevel="1">
      <c r="C136" s="14"/>
      <c r="D136" s="143" t="s">
        <v>108</v>
      </c>
      <c r="E136" s="89"/>
      <c r="F136" s="89"/>
      <c r="G136" s="89"/>
      <c r="H136" s="89"/>
      <c r="I136" s="89"/>
      <c r="J136" s="89"/>
      <c r="K136" s="89"/>
      <c r="L136" s="89"/>
      <c r="M136" s="89"/>
      <c r="N136" s="90"/>
    </row>
    <row r="137" spans="3:14" ht="28.5" hidden="1" customHeight="1" outlineLevel="1">
      <c r="C137" s="14"/>
      <c r="D137" s="144" t="s">
        <v>104</v>
      </c>
      <c r="E137" s="94">
        <v>2017</v>
      </c>
      <c r="F137" s="94"/>
      <c r="G137" s="94">
        <v>2018</v>
      </c>
      <c r="H137" s="94"/>
      <c r="I137" s="94">
        <v>2019</v>
      </c>
      <c r="J137" s="94"/>
      <c r="K137" s="94" t="s">
        <v>80</v>
      </c>
      <c r="L137" s="94"/>
      <c r="M137" s="94" t="s">
        <v>105</v>
      </c>
      <c r="N137" s="148" t="s">
        <v>106</v>
      </c>
    </row>
    <row r="138" spans="3:14" ht="33" hidden="1" customHeight="1" outlineLevel="1">
      <c r="C138" s="14"/>
      <c r="D138" s="86" t="str">
        <f t="shared" ref="D138:D147" si="4">D117</f>
        <v>The whole world</v>
      </c>
      <c r="E138" s="94"/>
      <c r="F138" s="94"/>
      <c r="G138" s="94"/>
      <c r="H138" s="94"/>
      <c r="I138" s="94"/>
      <c r="J138" s="94"/>
      <c r="K138" s="94"/>
      <c r="L138" s="94"/>
      <c r="M138" s="94"/>
      <c r="N138" s="148"/>
    </row>
    <row r="139" spans="3:14" ht="30.75" hidden="1" customHeight="1" outlineLevel="1">
      <c r="C139" s="14"/>
      <c r="D139" s="86" t="str">
        <f t="shared" si="4"/>
        <v>Countries, million $</v>
      </c>
      <c r="E139" s="94"/>
      <c r="F139" s="94"/>
      <c r="G139" s="94"/>
      <c r="H139" s="94"/>
      <c r="I139" s="94"/>
      <c r="J139" s="94"/>
      <c r="K139" s="94"/>
      <c r="L139" s="94"/>
      <c r="M139" s="94"/>
      <c r="N139" s="148"/>
    </row>
    <row r="140" spans="3:14" ht="34.5" hidden="1" customHeight="1" outlineLevel="1">
      <c r="C140" s="14"/>
      <c r="D140" s="86" t="str">
        <f t="shared" si="4"/>
        <v>The whole world</v>
      </c>
      <c r="E140" s="94"/>
      <c r="F140" s="94"/>
      <c r="G140" s="94"/>
      <c r="H140" s="94"/>
      <c r="I140" s="94"/>
      <c r="J140" s="94"/>
      <c r="K140" s="94"/>
      <c r="L140" s="94"/>
      <c r="M140" s="94"/>
      <c r="N140" s="148"/>
    </row>
    <row r="141" spans="3:14" ht="29.25" hidden="1" customHeight="1" outlineLevel="1">
      <c r="C141" s="14"/>
      <c r="D141" s="86" t="str">
        <f t="shared" si="4"/>
        <v>Asian countries selectively</v>
      </c>
      <c r="E141" s="94"/>
      <c r="F141" s="94"/>
      <c r="G141" s="94"/>
      <c r="H141" s="94"/>
      <c r="I141" s="94"/>
      <c r="J141" s="94"/>
      <c r="K141" s="94"/>
      <c r="L141" s="94"/>
      <c r="M141" s="94"/>
      <c r="N141" s="148"/>
    </row>
    <row r="142" spans="3:14" ht="21" hidden="1" customHeight="1" outlineLevel="1">
      <c r="C142" s="14"/>
      <c r="D142" s="86" t="str">
        <f t="shared" si="4"/>
        <v>European countries selectively</v>
      </c>
      <c r="E142" s="94"/>
      <c r="F142" s="94"/>
      <c r="G142" s="94"/>
      <c r="H142" s="94"/>
      <c r="I142" s="94"/>
      <c r="J142" s="94"/>
      <c r="K142" s="94"/>
      <c r="L142" s="94"/>
      <c r="M142" s="94"/>
      <c r="N142" s="148"/>
    </row>
    <row r="143" spans="3:14" ht="21" hidden="1" customHeight="1" outlineLevel="1">
      <c r="C143" s="14"/>
      <c r="D143" s="86" t="e">
        <f t="shared" si="4"/>
        <v>#REF!</v>
      </c>
      <c r="E143" s="94"/>
      <c r="F143" s="94"/>
      <c r="G143" s="94"/>
      <c r="H143" s="94"/>
      <c r="I143" s="94"/>
      <c r="J143" s="94"/>
      <c r="K143" s="94"/>
      <c r="L143" s="94"/>
      <c r="M143" s="94"/>
      <c r="N143" s="148"/>
    </row>
    <row r="144" spans="3:14" ht="21" hidden="1" customHeight="1" outlineLevel="1">
      <c r="C144" s="14"/>
      <c r="D144" s="86" t="str">
        <f t="shared" si="4"/>
        <v>Цена за единицу основной продукции проекта, $/ед.</v>
      </c>
      <c r="E144" s="94"/>
      <c r="F144" s="94"/>
      <c r="G144" s="94"/>
      <c r="H144" s="94"/>
      <c r="I144" s="94"/>
      <c r="J144" s="94"/>
      <c r="K144" s="94"/>
      <c r="L144" s="94"/>
      <c r="M144" s="94"/>
      <c r="N144" s="148"/>
    </row>
    <row r="145" spans="3:16" ht="21" hidden="1" customHeight="1" outlineLevel="1">
      <c r="C145" s="14"/>
      <c r="D145" s="86" t="str">
        <f t="shared" si="4"/>
        <v>Прочие данные</v>
      </c>
      <c r="E145" s="89"/>
      <c r="F145" s="89"/>
      <c r="G145" s="89"/>
      <c r="H145" s="89"/>
      <c r="I145" s="89"/>
      <c r="J145" s="89"/>
      <c r="K145" s="89"/>
      <c r="L145" s="89"/>
      <c r="M145" s="89"/>
      <c r="N145" s="90"/>
    </row>
    <row r="146" spans="3:16" ht="21" hidden="1" customHeight="1" outlineLevel="1">
      <c r="C146" s="14"/>
      <c r="D146" s="156" t="str">
        <f t="shared" si="4"/>
        <v>The volume of demand in this market according to statistics, million$</v>
      </c>
      <c r="E146" s="123">
        <f>500000000</f>
        <v>500000000</v>
      </c>
      <c r="F146" s="123"/>
      <c r="G146" s="123"/>
      <c r="H146" s="123"/>
      <c r="I146" s="123"/>
      <c r="J146" s="123"/>
      <c r="K146" s="123"/>
      <c r="L146" s="123"/>
      <c r="M146" s="123"/>
      <c r="N146" s="157"/>
    </row>
    <row r="147" spans="3:16" ht="21" hidden="1" customHeight="1" outlineLevel="1">
      <c r="C147" s="14"/>
      <c r="D147" s="86" t="str">
        <f t="shared" si="4"/>
        <v>Laws, regulations, duties and benefits</v>
      </c>
      <c r="E147" s="89"/>
      <c r="F147" s="89"/>
      <c r="G147" s="89"/>
      <c r="H147" s="89"/>
      <c r="I147" s="89"/>
      <c r="J147" s="89"/>
      <c r="K147" s="89"/>
      <c r="L147" s="89"/>
      <c r="M147" s="89"/>
      <c r="N147" s="90"/>
    </row>
    <row r="148" spans="3:16" ht="45.75" hidden="1" customHeight="1" outlineLevel="1">
      <c r="C148" s="14"/>
      <c r="D148" s="86" t="str">
        <f>D78</f>
        <v>Conclusions, comparative economic data (for example, average yield, volume per capita, etc., dynamics of growth or decline, and others based on the specifics of the project)</v>
      </c>
      <c r="E148" s="89"/>
      <c r="F148" s="89"/>
      <c r="G148" s="89"/>
      <c r="H148" s="89"/>
      <c r="I148" s="89"/>
      <c r="J148" s="89"/>
      <c r="K148" s="89"/>
      <c r="L148" s="89"/>
      <c r="M148" s="89"/>
      <c r="N148" s="90"/>
    </row>
    <row r="149" spans="3:16" ht="42.75" customHeight="1" collapsed="1">
      <c r="C149" s="14"/>
      <c r="D149" s="170" t="s">
        <v>347</v>
      </c>
      <c r="E149" s="171"/>
      <c r="F149" s="171"/>
      <c r="G149" s="171"/>
      <c r="H149" s="171"/>
      <c r="I149" s="171"/>
      <c r="J149" s="171"/>
      <c r="K149" s="171"/>
      <c r="L149" s="171"/>
      <c r="M149" s="171"/>
      <c r="N149" s="172"/>
    </row>
    <row r="150" spans="3:16" ht="63" hidden="1" customHeight="1" outlineLevel="1">
      <c r="C150" s="14"/>
      <c r="D150" s="86" t="s">
        <v>110</v>
      </c>
      <c r="E150" s="89"/>
      <c r="F150" s="89"/>
      <c r="G150" s="89"/>
      <c r="H150" s="89"/>
      <c r="I150" s="89"/>
      <c r="J150" s="89"/>
      <c r="K150" s="89"/>
      <c r="L150" s="89"/>
      <c r="M150" s="89"/>
      <c r="N150" s="90"/>
    </row>
    <row r="151" spans="3:16" ht="62.25" customHeight="1" collapsed="1">
      <c r="C151" s="14"/>
      <c r="D151" s="144" t="s">
        <v>348</v>
      </c>
      <c r="E151" s="89" t="s">
        <v>349</v>
      </c>
      <c r="F151" s="89"/>
      <c r="G151" s="89"/>
      <c r="H151" s="89"/>
      <c r="I151" s="89"/>
      <c r="J151" s="89"/>
      <c r="K151" s="89"/>
      <c r="L151" s="89"/>
      <c r="M151" s="89"/>
      <c r="N151" s="90"/>
      <c r="P151" s="104"/>
    </row>
    <row r="152" spans="3:16" ht="49.5" customHeight="1">
      <c r="C152" s="14"/>
      <c r="D152" s="86" t="s">
        <v>350</v>
      </c>
      <c r="E152" s="173">
        <f>E104*1000000</f>
        <v>19214140666.666668</v>
      </c>
      <c r="F152" s="173"/>
      <c r="G152" s="173"/>
      <c r="H152" s="173"/>
      <c r="I152" s="173"/>
      <c r="J152" s="174">
        <f>E76*1000000</f>
        <v>62660999.999999993</v>
      </c>
      <c r="K152" s="175"/>
      <c r="L152" s="175"/>
      <c r="M152" s="175"/>
      <c r="N152" s="176"/>
    </row>
    <row r="153" spans="3:16" ht="49.5" customHeight="1">
      <c r="C153" s="14"/>
      <c r="D153" s="86" t="s">
        <v>351</v>
      </c>
      <c r="E153" s="177">
        <v>0.8</v>
      </c>
      <c r="F153" s="177"/>
      <c r="G153" s="177"/>
      <c r="H153" s="177"/>
      <c r="I153" s="177"/>
      <c r="J153" s="178">
        <f>1-E153</f>
        <v>0.19999999999999996</v>
      </c>
      <c r="K153" s="179"/>
      <c r="L153" s="179"/>
      <c r="M153" s="179"/>
      <c r="N153" s="180"/>
    </row>
    <row r="154" spans="3:16" ht="49.5" customHeight="1" thickBot="1">
      <c r="C154" s="127"/>
      <c r="D154" s="181" t="s">
        <v>352</v>
      </c>
      <c r="E154" s="182">
        <f>E56*E153/E152</f>
        <v>3.539060173425745E-4</v>
      </c>
      <c r="F154" s="183"/>
      <c r="G154" s="183"/>
      <c r="H154" s="183"/>
      <c r="I154" s="184"/>
      <c r="J154" s="182">
        <f>E56*J153/J152</f>
        <v>2.7130112829351585E-2</v>
      </c>
      <c r="K154" s="183"/>
      <c r="L154" s="183"/>
      <c r="M154" s="183"/>
      <c r="N154" s="185"/>
    </row>
    <row r="155" spans="3:16" ht="54.75" customHeight="1" thickTop="1">
      <c r="C155" s="10">
        <v>4</v>
      </c>
      <c r="D155" s="11" t="s">
        <v>353</v>
      </c>
      <c r="E155" s="12"/>
      <c r="F155" s="12"/>
      <c r="G155" s="12"/>
      <c r="H155" s="12"/>
      <c r="I155" s="12"/>
      <c r="J155" s="12"/>
      <c r="K155" s="12"/>
      <c r="L155" s="12"/>
      <c r="M155" s="12"/>
      <c r="N155" s="13"/>
    </row>
    <row r="156" spans="3:16" ht="63" customHeight="1">
      <c r="C156" s="14"/>
      <c r="D156" s="186" t="s">
        <v>354</v>
      </c>
      <c r="E156" s="187" t="s">
        <v>355</v>
      </c>
      <c r="F156" s="187"/>
      <c r="G156" s="187"/>
      <c r="H156" s="187"/>
      <c r="I156" s="187"/>
      <c r="J156" s="187"/>
      <c r="K156" s="187"/>
      <c r="L156" s="187"/>
      <c r="M156" s="187"/>
      <c r="N156" s="188"/>
    </row>
    <row r="157" spans="3:16" ht="46.5" customHeight="1">
      <c r="C157" s="14"/>
      <c r="D157" s="189" t="s">
        <v>356</v>
      </c>
      <c r="E157" s="16" t="s">
        <v>357</v>
      </c>
      <c r="F157" s="16"/>
      <c r="G157" s="16"/>
      <c r="H157" s="16"/>
      <c r="I157" s="16"/>
      <c r="J157" s="18" t="s">
        <v>358</v>
      </c>
      <c r="K157" s="19"/>
      <c r="L157" s="19"/>
      <c r="M157" s="19"/>
      <c r="N157" s="20"/>
    </row>
    <row r="158" spans="3:16" ht="41.25" customHeight="1">
      <c r="C158" s="14"/>
      <c r="D158" s="190" t="s">
        <v>359</v>
      </c>
      <c r="E158" s="191" t="s">
        <v>360</v>
      </c>
      <c r="F158" s="191"/>
      <c r="G158" s="191"/>
      <c r="H158" s="191"/>
      <c r="I158" s="191"/>
      <c r="J158" s="192" t="s">
        <v>360</v>
      </c>
      <c r="K158" s="193"/>
      <c r="L158" s="193"/>
      <c r="M158" s="193"/>
      <c r="N158" s="194"/>
    </row>
    <row r="159" spans="3:16" ht="37.5" customHeight="1">
      <c r="C159" s="14"/>
      <c r="D159" s="190" t="s">
        <v>361</v>
      </c>
      <c r="E159" s="191" t="s">
        <v>362</v>
      </c>
      <c r="F159" s="191"/>
      <c r="G159" s="191"/>
      <c r="H159" s="191"/>
      <c r="I159" s="191"/>
      <c r="J159" s="192" t="s">
        <v>363</v>
      </c>
      <c r="K159" s="193"/>
      <c r="L159" s="193"/>
      <c r="M159" s="193"/>
      <c r="N159" s="194"/>
    </row>
    <row r="160" spans="3:16" ht="48" customHeight="1">
      <c r="C160" s="14"/>
      <c r="D160" s="190" t="s">
        <v>364</v>
      </c>
      <c r="E160" s="195" t="s">
        <v>365</v>
      </c>
      <c r="F160" s="195"/>
      <c r="G160" s="195"/>
      <c r="H160" s="195"/>
      <c r="I160" s="195"/>
      <c r="J160" s="196" t="s">
        <v>365</v>
      </c>
      <c r="K160" s="197"/>
      <c r="L160" s="197"/>
      <c r="M160" s="197"/>
      <c r="N160" s="198"/>
    </row>
    <row r="161" spans="3:17" ht="34.5" customHeight="1">
      <c r="C161" s="14"/>
      <c r="D161" s="190" t="s">
        <v>366</v>
      </c>
      <c r="E161" s="16" t="s">
        <v>367</v>
      </c>
      <c r="F161" s="16"/>
      <c r="G161" s="16"/>
      <c r="H161" s="16"/>
      <c r="I161" s="16"/>
      <c r="J161" s="16"/>
      <c r="K161" s="16"/>
      <c r="L161" s="16"/>
      <c r="M161" s="16"/>
      <c r="N161" s="17"/>
    </row>
    <row r="162" spans="3:17" ht="361.5" customHeight="1">
      <c r="C162" s="14"/>
      <c r="D162" s="190" t="s">
        <v>368</v>
      </c>
      <c r="E162" s="199" t="s">
        <v>369</v>
      </c>
      <c r="F162" s="199"/>
      <c r="G162" s="199"/>
      <c r="H162" s="199"/>
      <c r="I162" s="199"/>
      <c r="J162" s="199"/>
      <c r="K162" s="199"/>
      <c r="L162" s="199"/>
      <c r="M162" s="199"/>
      <c r="N162" s="200"/>
      <c r="P162"/>
      <c r="Q162"/>
    </row>
    <row r="163" spans="3:17" ht="75.75" customHeight="1">
      <c r="C163" s="14"/>
      <c r="D163" s="190" t="s">
        <v>370</v>
      </c>
      <c r="E163" s="16" t="s">
        <v>371</v>
      </c>
      <c r="F163" s="16"/>
      <c r="G163" s="16"/>
      <c r="H163" s="16"/>
      <c r="I163" s="16"/>
      <c r="J163" s="16"/>
      <c r="K163" s="16"/>
      <c r="L163" s="16"/>
      <c r="M163" s="16"/>
      <c r="N163" s="17"/>
    </row>
    <row r="164" spans="3:17" ht="68.25" customHeight="1">
      <c r="C164" s="14"/>
      <c r="D164" s="190" t="s">
        <v>372</v>
      </c>
      <c r="E164" s="16" t="s">
        <v>373</v>
      </c>
      <c r="F164" s="16"/>
      <c r="G164" s="16"/>
      <c r="H164" s="16"/>
      <c r="I164" s="16"/>
      <c r="J164" s="16"/>
      <c r="K164" s="16"/>
      <c r="L164" s="16"/>
      <c r="M164" s="16"/>
      <c r="N164" s="17"/>
    </row>
    <row r="165" spans="3:17" ht="58.5" customHeight="1">
      <c r="C165" s="14"/>
      <c r="D165" s="190" t="s">
        <v>374</v>
      </c>
      <c r="E165" s="191">
        <v>50254</v>
      </c>
      <c r="F165" s="191"/>
      <c r="G165" s="191"/>
      <c r="H165" s="191"/>
      <c r="I165" s="191"/>
      <c r="J165" s="192">
        <v>50350</v>
      </c>
      <c r="K165" s="193"/>
      <c r="L165" s="193"/>
      <c r="M165" s="193"/>
      <c r="N165" s="194"/>
    </row>
    <row r="166" spans="3:17" ht="51.75" customHeight="1">
      <c r="C166" s="14"/>
      <c r="D166" s="190" t="s">
        <v>375</v>
      </c>
      <c r="E166" s="191" t="s">
        <v>376</v>
      </c>
      <c r="F166" s="191"/>
      <c r="G166" s="191"/>
      <c r="H166" s="191"/>
      <c r="I166" s="191"/>
      <c r="J166" s="192" t="s">
        <v>377</v>
      </c>
      <c r="K166" s="193"/>
      <c r="L166" s="193"/>
      <c r="M166" s="193"/>
      <c r="N166" s="194"/>
    </row>
    <row r="167" spans="3:17" ht="45.75" customHeight="1">
      <c r="C167" s="14"/>
      <c r="D167" s="201" t="s">
        <v>378</v>
      </c>
      <c r="E167" s="191"/>
      <c r="F167" s="191"/>
      <c r="G167" s="191"/>
      <c r="H167" s="191"/>
      <c r="I167" s="191"/>
      <c r="J167" s="191"/>
      <c r="K167" s="191"/>
      <c r="L167" s="191"/>
      <c r="M167" s="191"/>
      <c r="N167" s="202"/>
    </row>
    <row r="168" spans="3:17" ht="44.25" customHeight="1">
      <c r="C168" s="14"/>
      <c r="D168" s="190" t="s">
        <v>379</v>
      </c>
      <c r="E168" s="191" t="str">
        <f>E161</f>
        <v>Growing in greenhouses on the ground</v>
      </c>
      <c r="F168" s="191"/>
      <c r="G168" s="191"/>
      <c r="H168" s="191"/>
      <c r="I168" s="191"/>
      <c r="J168" s="191"/>
      <c r="K168" s="191"/>
      <c r="L168" s="191"/>
      <c r="M168" s="191"/>
      <c r="N168" s="202"/>
    </row>
    <row r="169" spans="3:17" ht="44.25" customHeight="1">
      <c r="C169" s="14"/>
      <c r="D169" s="190" t="s">
        <v>380</v>
      </c>
      <c r="E169" s="191" t="str">
        <f>E158</f>
        <v>15 ha</v>
      </c>
      <c r="F169" s="191"/>
      <c r="G169" s="191"/>
      <c r="H169" s="191"/>
      <c r="I169" s="191"/>
      <c r="J169" s="191"/>
      <c r="K169" s="191"/>
      <c r="L169" s="191"/>
      <c r="M169" s="191"/>
      <c r="N169" s="202"/>
    </row>
    <row r="170" spans="3:17" ht="38.25" customHeight="1">
      <c r="C170" s="14"/>
      <c r="D170" s="190" t="s">
        <v>381</v>
      </c>
      <c r="E170" s="191" t="s">
        <v>382</v>
      </c>
      <c r="F170" s="191"/>
      <c r="G170" s="191"/>
      <c r="H170" s="191"/>
      <c r="I170" s="191"/>
      <c r="J170" s="191"/>
      <c r="K170" s="191"/>
      <c r="L170" s="191"/>
      <c r="M170" s="191"/>
      <c r="N170" s="202"/>
    </row>
    <row r="171" spans="3:17" ht="38.25" customHeight="1">
      <c r="C171" s="14"/>
      <c r="D171" s="190" t="s">
        <v>383</v>
      </c>
      <c r="E171" s="203">
        <f>53000000000/10550</f>
        <v>5023696.6824644553</v>
      </c>
      <c r="F171" s="203"/>
      <c r="G171" s="203"/>
      <c r="H171" s="203"/>
      <c r="I171" s="203"/>
      <c r="J171" s="203"/>
      <c r="K171" s="203"/>
      <c r="L171" s="203"/>
      <c r="M171" s="203"/>
      <c r="N171" s="204"/>
    </row>
    <row r="172" spans="3:17" ht="30.75" customHeight="1">
      <c r="C172" s="14"/>
      <c r="D172" s="190" t="s">
        <v>384</v>
      </c>
      <c r="E172" s="205">
        <f>15*10000</f>
        <v>150000</v>
      </c>
      <c r="F172" s="205"/>
      <c r="G172" s="205"/>
      <c r="H172" s="205"/>
      <c r="I172" s="205"/>
      <c r="J172" s="205"/>
      <c r="K172" s="205"/>
      <c r="L172" s="205"/>
      <c r="M172" s="205"/>
      <c r="N172" s="206"/>
    </row>
    <row r="173" spans="3:17" ht="33" customHeight="1">
      <c r="C173" s="14"/>
      <c r="D173" s="190" t="s">
        <v>385</v>
      </c>
      <c r="E173" s="191">
        <v>12</v>
      </c>
      <c r="F173" s="191"/>
      <c r="G173" s="191"/>
      <c r="H173" s="191"/>
      <c r="I173" s="191"/>
      <c r="J173" s="191"/>
      <c r="K173" s="191"/>
      <c r="L173" s="191"/>
      <c r="M173" s="191"/>
      <c r="N173" s="202"/>
    </row>
    <row r="174" spans="3:17" ht="36.75" customHeight="1" thickBot="1">
      <c r="C174" s="127"/>
      <c r="D174" s="207" t="s">
        <v>386</v>
      </c>
      <c r="E174" s="24" t="s">
        <v>387</v>
      </c>
      <c r="F174" s="24"/>
      <c r="G174" s="24"/>
      <c r="H174" s="24"/>
      <c r="I174" s="24"/>
      <c r="J174" s="24"/>
      <c r="K174" s="24"/>
      <c r="L174" s="24"/>
      <c r="M174" s="24"/>
      <c r="N174" s="25"/>
    </row>
    <row r="175" spans="3:17" ht="62.25" customHeight="1" thickTop="1">
      <c r="C175" s="10">
        <v>5</v>
      </c>
      <c r="D175" s="11" t="s">
        <v>388</v>
      </c>
      <c r="E175" s="12"/>
      <c r="F175" s="12"/>
      <c r="G175" s="12"/>
      <c r="H175" s="12"/>
      <c r="I175" s="12"/>
      <c r="J175" s="12"/>
      <c r="K175" s="12"/>
      <c r="L175" s="12"/>
      <c r="M175" s="12"/>
      <c r="N175" s="13"/>
    </row>
    <row r="176" spans="3:17" ht="32.25" customHeight="1">
      <c r="C176" s="14"/>
      <c r="D176" s="86" t="s">
        <v>389</v>
      </c>
      <c r="E176" s="91" t="s">
        <v>390</v>
      </c>
      <c r="F176" s="91"/>
      <c r="G176" s="91" t="s">
        <v>391</v>
      </c>
      <c r="H176" s="208"/>
      <c r="I176" s="94" t="s">
        <v>392</v>
      </c>
      <c r="J176" s="94" t="s">
        <v>392</v>
      </c>
      <c r="K176" s="94" t="s">
        <v>392</v>
      </c>
      <c r="L176" s="94"/>
      <c r="M176" s="94"/>
      <c r="N176" s="148"/>
      <c r="P176" s="104"/>
    </row>
    <row r="177" spans="3:16" ht="30.75" customHeight="1">
      <c r="C177" s="14"/>
      <c r="D177" s="86" t="s">
        <v>393</v>
      </c>
      <c r="E177" s="91" t="s">
        <v>394</v>
      </c>
      <c r="F177" s="91"/>
      <c r="G177" s="209" t="s">
        <v>395</v>
      </c>
      <c r="H177" s="94" t="s">
        <v>394</v>
      </c>
      <c r="I177" s="94" t="s">
        <v>394</v>
      </c>
      <c r="J177" s="94" t="s">
        <v>394</v>
      </c>
      <c r="K177" s="94" t="s">
        <v>394</v>
      </c>
      <c r="L177" s="94"/>
      <c r="M177" s="94"/>
      <c r="N177" s="148"/>
      <c r="P177" s="104"/>
    </row>
    <row r="178" spans="3:16" ht="42.75" customHeight="1">
      <c r="C178" s="14"/>
      <c r="D178" s="86" t="s">
        <v>396</v>
      </c>
      <c r="E178" s="87" t="s">
        <v>397</v>
      </c>
      <c r="F178" s="87"/>
      <c r="G178" s="87"/>
      <c r="H178" s="87"/>
      <c r="I178" s="87"/>
      <c r="J178" s="87"/>
      <c r="K178" s="87"/>
      <c r="L178" s="87"/>
      <c r="M178" s="87"/>
      <c r="N178" s="88"/>
    </row>
    <row r="179" spans="3:16" ht="32.25" customHeight="1">
      <c r="C179" s="14"/>
      <c r="D179" s="86" t="s">
        <v>398</v>
      </c>
      <c r="E179" s="87" t="s">
        <v>399</v>
      </c>
      <c r="F179" s="87"/>
      <c r="G179" s="87"/>
      <c r="H179" s="87"/>
      <c r="I179" s="87"/>
      <c r="J179" s="87"/>
      <c r="K179" s="87"/>
      <c r="L179" s="87"/>
      <c r="M179" s="87"/>
      <c r="N179" s="88"/>
    </row>
    <row r="180" spans="3:16" ht="39.75" customHeight="1">
      <c r="C180" s="14"/>
      <c r="D180" s="86" t="s">
        <v>400</v>
      </c>
      <c r="E180" s="91">
        <v>1.1000000000000001</v>
      </c>
      <c r="F180" s="91"/>
      <c r="G180" s="154">
        <v>0.5</v>
      </c>
      <c r="H180" s="155"/>
      <c r="I180" s="210"/>
      <c r="J180" s="210"/>
      <c r="K180" s="210"/>
      <c r="L180" s="210"/>
      <c r="M180" s="210"/>
      <c r="N180" s="211"/>
    </row>
    <row r="181" spans="3:16" ht="39.75" customHeight="1">
      <c r="C181" s="14"/>
      <c r="D181" s="86" t="s">
        <v>401</v>
      </c>
      <c r="E181" s="212">
        <v>0.2</v>
      </c>
      <c r="F181" s="212"/>
      <c r="G181" s="212">
        <v>0.8</v>
      </c>
      <c r="H181" s="213"/>
      <c r="I181" s="214">
        <v>0</v>
      </c>
      <c r="J181" s="214"/>
      <c r="K181" s="214">
        <v>0</v>
      </c>
      <c r="L181" s="214"/>
      <c r="M181" s="214">
        <v>0</v>
      </c>
      <c r="N181" s="215">
        <v>0</v>
      </c>
    </row>
    <row r="182" spans="3:16" ht="44.25" customHeight="1">
      <c r="C182" s="14"/>
      <c r="D182" s="86" t="s">
        <v>402</v>
      </c>
      <c r="E182" s="94" t="s">
        <v>403</v>
      </c>
      <c r="F182" s="94"/>
      <c r="G182" s="94" t="s">
        <v>404</v>
      </c>
      <c r="H182" s="94"/>
      <c r="I182" s="94" t="s">
        <v>405</v>
      </c>
      <c r="J182" s="94"/>
      <c r="K182" s="94" t="s">
        <v>406</v>
      </c>
      <c r="L182" s="94"/>
      <c r="M182" s="94" t="s">
        <v>407</v>
      </c>
      <c r="N182" s="148" t="s">
        <v>407</v>
      </c>
    </row>
    <row r="183" spans="3:16" ht="30.75" customHeight="1">
      <c r="C183" s="14"/>
      <c r="D183" s="86" t="s">
        <v>408</v>
      </c>
      <c r="E183" s="216">
        <f>6000*300</f>
        <v>1800000</v>
      </c>
      <c r="F183" s="94"/>
      <c r="G183" s="216">
        <f>('[1]NPV-IRR-PI-PP (2)'!D47+'[1]NPV-IRR-PI-PP (2)'!D59+'[1]NPV-IRR-PI-PP (2)'!D71)*1/1000*300</f>
        <v>465000</v>
      </c>
      <c r="H183" s="94"/>
      <c r="I183" s="94">
        <f>6000*12</f>
        <v>72000</v>
      </c>
      <c r="J183" s="94"/>
      <c r="K183" s="94">
        <v>150</v>
      </c>
      <c r="L183" s="94"/>
      <c r="M183" s="94" t="s">
        <v>409</v>
      </c>
      <c r="N183" s="148" t="s">
        <v>409</v>
      </c>
    </row>
    <row r="184" spans="3:16" ht="30.75" customHeight="1">
      <c r="C184" s="14"/>
      <c r="D184" s="86" t="s">
        <v>410</v>
      </c>
      <c r="E184" s="94">
        <f>400/10000</f>
        <v>0.04</v>
      </c>
      <c r="F184" s="94"/>
      <c r="G184" s="94">
        <f>800/10000</f>
        <v>0.08</v>
      </c>
      <c r="H184" s="94"/>
      <c r="I184" s="94">
        <f>1000/10000</f>
        <v>0.1</v>
      </c>
      <c r="J184" s="94"/>
      <c r="K184" s="94">
        <v>600</v>
      </c>
      <c r="L184" s="94"/>
      <c r="M184" s="94"/>
      <c r="N184" s="148"/>
    </row>
    <row r="185" spans="3:16" ht="14.25">
      <c r="C185" s="14"/>
      <c r="D185" s="217"/>
      <c r="E185" s="218"/>
      <c r="F185" s="218"/>
      <c r="G185" s="218"/>
      <c r="H185" s="218"/>
      <c r="I185" s="218"/>
      <c r="J185" s="218"/>
      <c r="K185" s="218"/>
      <c r="L185" s="218"/>
      <c r="M185" s="218"/>
      <c r="N185" s="219"/>
    </row>
    <row r="186" spans="3:16" ht="15" thickBot="1">
      <c r="C186" s="14"/>
      <c r="D186" s="220"/>
      <c r="E186" s="221"/>
      <c r="F186" s="221"/>
      <c r="G186" s="221"/>
      <c r="H186" s="221"/>
      <c r="I186" s="221"/>
      <c r="J186" s="221"/>
      <c r="K186" s="221"/>
      <c r="L186" s="221"/>
      <c r="M186" s="221"/>
      <c r="N186" s="222"/>
    </row>
    <row r="187" spans="3:16" ht="15.75" hidden="1" outlineLevel="1" thickTop="1" thickBot="1">
      <c r="C187" s="127"/>
      <c r="D187" s="223" t="s">
        <v>174</v>
      </c>
      <c r="E187" s="224"/>
      <c r="F187" s="224"/>
      <c r="G187" s="224"/>
      <c r="H187" s="224"/>
      <c r="I187" s="224"/>
      <c r="J187" s="224"/>
      <c r="K187" s="224"/>
      <c r="L187" s="224"/>
      <c r="M187" s="224"/>
      <c r="N187" s="225"/>
    </row>
    <row r="188" spans="3:16" ht="47.25" customHeight="1" collapsed="1" thickTop="1">
      <c r="C188" s="10">
        <v>6</v>
      </c>
      <c r="D188" s="226" t="s">
        <v>269</v>
      </c>
      <c r="E188" s="227"/>
      <c r="F188" s="227"/>
      <c r="G188" s="227"/>
      <c r="H188" s="227"/>
      <c r="I188" s="227"/>
      <c r="J188" s="227"/>
      <c r="K188" s="227"/>
      <c r="L188" s="227"/>
      <c r="M188" s="227"/>
      <c r="N188" s="228"/>
    </row>
    <row r="189" spans="3:16" ht="45" customHeight="1">
      <c r="C189" s="14"/>
      <c r="D189" s="15" t="s">
        <v>411</v>
      </c>
      <c r="E189" s="192" t="str">
        <f>E10</f>
        <v>Surkhandarya region, Termez district</v>
      </c>
      <c r="F189" s="193"/>
      <c r="G189" s="193"/>
      <c r="H189" s="193"/>
      <c r="I189" s="193"/>
      <c r="J189" s="193"/>
      <c r="K189" s="193"/>
      <c r="L189" s="193"/>
      <c r="M189" s="193"/>
      <c r="N189" s="194"/>
    </row>
    <row r="190" spans="3:16" ht="45" customHeight="1">
      <c r="C190" s="14"/>
      <c r="D190" s="15" t="s">
        <v>412</v>
      </c>
      <c r="E190" s="192" t="str">
        <f>E11</f>
        <v>Zhanub Surkhon Export LLC"</v>
      </c>
      <c r="F190" s="193"/>
      <c r="G190" s="193"/>
      <c r="H190" s="193"/>
      <c r="I190" s="193"/>
      <c r="J190" s="193"/>
      <c r="K190" s="193"/>
      <c r="L190" s="193"/>
      <c r="M190" s="193"/>
      <c r="N190" s="194"/>
    </row>
    <row r="191" spans="3:16" ht="39.75" customHeight="1">
      <c r="C191" s="14"/>
      <c r="D191" s="229" t="s">
        <v>413</v>
      </c>
      <c r="E191" s="193"/>
      <c r="F191" s="193"/>
      <c r="G191" s="193"/>
      <c r="H191" s="193"/>
      <c r="I191" s="193"/>
      <c r="J191" s="193"/>
      <c r="K191" s="193"/>
      <c r="L191" s="193"/>
      <c r="M191" s="193"/>
      <c r="N191" s="194"/>
    </row>
    <row r="192" spans="3:16" ht="33.75" customHeight="1">
      <c r="C192" s="14"/>
      <c r="D192" s="190" t="s">
        <v>414</v>
      </c>
      <c r="E192" s="192" t="s">
        <v>281</v>
      </c>
      <c r="F192" s="193"/>
      <c r="G192" s="193"/>
      <c r="H192" s="193"/>
      <c r="I192" s="193"/>
      <c r="J192" s="193"/>
      <c r="K192" s="193"/>
      <c r="L192" s="193"/>
      <c r="M192" s="193"/>
      <c r="N192" s="194"/>
    </row>
    <row r="193" spans="3:14" ht="65.25" customHeight="1" collapsed="1">
      <c r="C193" s="14"/>
      <c r="D193" s="190" t="s">
        <v>415</v>
      </c>
      <c r="E193" s="192" t="s">
        <v>416</v>
      </c>
      <c r="F193" s="193"/>
      <c r="G193" s="193"/>
      <c r="H193" s="193"/>
      <c r="I193" s="193"/>
      <c r="J193" s="193"/>
      <c r="K193" s="193"/>
      <c r="L193" s="193"/>
      <c r="M193" s="193"/>
      <c r="N193" s="194"/>
    </row>
    <row r="194" spans="3:14" ht="36" customHeight="1">
      <c r="C194" s="14"/>
      <c r="D194" s="190" t="s">
        <v>417</v>
      </c>
      <c r="E194" s="192" t="s">
        <v>416</v>
      </c>
      <c r="F194" s="193"/>
      <c r="G194" s="193"/>
      <c r="H194" s="193"/>
      <c r="I194" s="193"/>
      <c r="J194" s="193"/>
      <c r="K194" s="193"/>
      <c r="L194" s="193"/>
      <c r="M194" s="193"/>
      <c r="N194" s="194"/>
    </row>
    <row r="195" spans="3:14" ht="40.5" customHeight="1">
      <c r="C195" s="14"/>
      <c r="D195" s="190" t="s">
        <v>418</v>
      </c>
      <c r="E195" s="192" t="s">
        <v>281</v>
      </c>
      <c r="F195" s="193"/>
      <c r="G195" s="193"/>
      <c r="H195" s="193"/>
      <c r="I195" s="193"/>
      <c r="J195" s="193"/>
      <c r="K195" s="193"/>
      <c r="L195" s="193"/>
      <c r="M195" s="193"/>
      <c r="N195" s="194"/>
    </row>
    <row r="196" spans="3:14" ht="40.5" hidden="1" customHeight="1" outlineLevel="1">
      <c r="C196" s="14"/>
      <c r="D196" s="190" t="s">
        <v>186</v>
      </c>
      <c r="E196" s="192" t="s">
        <v>25</v>
      </c>
      <c r="F196" s="193"/>
      <c r="G196" s="193"/>
      <c r="H196" s="193"/>
      <c r="I196" s="193"/>
      <c r="J196" s="193"/>
      <c r="K196" s="193"/>
      <c r="L196" s="193"/>
      <c r="M196" s="193"/>
      <c r="N196" s="194"/>
    </row>
    <row r="197" spans="3:14" ht="40.5" hidden="1" customHeight="1" outlineLevel="1">
      <c r="C197" s="14"/>
      <c r="D197" s="190" t="s">
        <v>186</v>
      </c>
      <c r="E197" s="192" t="s">
        <v>25</v>
      </c>
      <c r="F197" s="193"/>
      <c r="G197" s="193"/>
      <c r="H197" s="193"/>
      <c r="I197" s="193"/>
      <c r="J197" s="193"/>
      <c r="K197" s="193"/>
      <c r="L197" s="193"/>
      <c r="M197" s="193"/>
      <c r="N197" s="194"/>
    </row>
    <row r="198" spans="3:14" ht="42.75" customHeight="1" collapsed="1">
      <c r="C198" s="14"/>
      <c r="D198" s="189" t="s">
        <v>419</v>
      </c>
      <c r="E198" s="192" t="str">
        <f>E189</f>
        <v>Surkhandarya region, Termez district</v>
      </c>
      <c r="F198" s="193"/>
      <c r="G198" s="193"/>
      <c r="H198" s="193"/>
      <c r="I198" s="193"/>
      <c r="J198" s="193"/>
      <c r="K198" s="193"/>
      <c r="L198" s="193"/>
      <c r="M198" s="193"/>
      <c r="N198" s="194"/>
    </row>
    <row r="199" spans="3:14" ht="18" hidden="1" customHeight="1" outlineLevel="1">
      <c r="C199" s="14"/>
      <c r="D199" s="189" t="s">
        <v>188</v>
      </c>
      <c r="E199" s="192" t="s">
        <v>25</v>
      </c>
      <c r="F199" s="193"/>
      <c r="G199" s="193"/>
      <c r="H199" s="193"/>
      <c r="I199" s="193"/>
      <c r="J199" s="193"/>
      <c r="K199" s="193"/>
      <c r="L199" s="193"/>
      <c r="M199" s="193"/>
      <c r="N199" s="194"/>
    </row>
    <row r="200" spans="3:14" ht="18" hidden="1" customHeight="1" outlineLevel="1">
      <c r="C200" s="14"/>
      <c r="D200" s="189" t="s">
        <v>189</v>
      </c>
      <c r="E200" s="192" t="s">
        <v>25</v>
      </c>
      <c r="F200" s="193"/>
      <c r="G200" s="193"/>
      <c r="H200" s="193"/>
      <c r="I200" s="193"/>
      <c r="J200" s="193"/>
      <c r="K200" s="193"/>
      <c r="L200" s="193"/>
      <c r="M200" s="193"/>
      <c r="N200" s="194"/>
    </row>
    <row r="201" spans="3:14" ht="36" hidden="1" customHeight="1" outlineLevel="1">
      <c r="C201" s="14"/>
      <c r="D201" s="189" t="s">
        <v>190</v>
      </c>
      <c r="E201" s="192" t="s">
        <v>25</v>
      </c>
      <c r="F201" s="193"/>
      <c r="G201" s="193"/>
      <c r="H201" s="193"/>
      <c r="I201" s="193"/>
      <c r="J201" s="193"/>
      <c r="K201" s="193"/>
      <c r="L201" s="193"/>
      <c r="M201" s="193"/>
      <c r="N201" s="194"/>
    </row>
    <row r="202" spans="3:14" ht="36" hidden="1" customHeight="1" outlineLevel="1">
      <c r="C202" s="14"/>
      <c r="D202" s="189" t="s">
        <v>191</v>
      </c>
      <c r="E202" s="192" t="s">
        <v>25</v>
      </c>
      <c r="F202" s="193"/>
      <c r="G202" s="193"/>
      <c r="H202" s="193"/>
      <c r="I202" s="193"/>
      <c r="J202" s="193"/>
      <c r="K202" s="193"/>
      <c r="L202" s="193"/>
      <c r="M202" s="193"/>
      <c r="N202" s="194"/>
    </row>
    <row r="203" spans="3:14" ht="36" hidden="1" customHeight="1" outlineLevel="1">
      <c r="C203" s="14"/>
      <c r="D203" s="189" t="s">
        <v>192</v>
      </c>
      <c r="E203" s="192" t="s">
        <v>25</v>
      </c>
      <c r="F203" s="193"/>
      <c r="G203" s="193"/>
      <c r="H203" s="193"/>
      <c r="I203" s="193"/>
      <c r="J203" s="193"/>
      <c r="K203" s="193"/>
      <c r="L203" s="193"/>
      <c r="M203" s="193"/>
      <c r="N203" s="194"/>
    </row>
    <row r="204" spans="3:14" ht="35.25" customHeight="1" collapsed="1">
      <c r="C204" s="14"/>
      <c r="D204" s="189" t="s">
        <v>420</v>
      </c>
      <c r="E204" s="230">
        <f>E205+E206+E207</f>
        <v>15.074999999999999</v>
      </c>
      <c r="F204" s="231"/>
      <c r="G204" s="231"/>
      <c r="H204" s="231"/>
      <c r="I204" s="231"/>
      <c r="J204" s="231"/>
      <c r="K204" s="231"/>
      <c r="L204" s="231"/>
      <c r="M204" s="231"/>
      <c r="N204" s="232"/>
    </row>
    <row r="205" spans="3:14" ht="42.75" customHeight="1">
      <c r="C205" s="14"/>
      <c r="D205" s="190" t="s">
        <v>421</v>
      </c>
      <c r="E205" s="230">
        <f>500/10000</f>
        <v>0.05</v>
      </c>
      <c r="F205" s="231"/>
      <c r="G205" s="231"/>
      <c r="H205" s="231"/>
      <c r="I205" s="231"/>
      <c r="J205" s="231"/>
      <c r="K205" s="231"/>
      <c r="L205" s="231"/>
      <c r="M205" s="231"/>
      <c r="N205" s="232"/>
    </row>
    <row r="206" spans="3:14" ht="46.5" customHeight="1">
      <c r="C206" s="14"/>
      <c r="D206" s="190" t="s">
        <v>422</v>
      </c>
      <c r="E206" s="230">
        <f>E205/2</f>
        <v>2.5000000000000001E-2</v>
      </c>
      <c r="F206" s="231"/>
      <c r="G206" s="231"/>
      <c r="H206" s="231"/>
      <c r="I206" s="231"/>
      <c r="J206" s="231"/>
      <c r="K206" s="231"/>
      <c r="L206" s="231"/>
      <c r="M206" s="231"/>
      <c r="N206" s="232"/>
    </row>
    <row r="207" spans="3:14" ht="51" customHeight="1">
      <c r="C207" s="14"/>
      <c r="D207" s="190" t="s">
        <v>423</v>
      </c>
      <c r="E207" s="230">
        <v>15</v>
      </c>
      <c r="F207" s="231"/>
      <c r="G207" s="231"/>
      <c r="H207" s="231"/>
      <c r="I207" s="231"/>
      <c r="J207" s="231"/>
      <c r="K207" s="231"/>
      <c r="L207" s="231"/>
      <c r="M207" s="231"/>
      <c r="N207" s="232"/>
    </row>
    <row r="208" spans="3:14" ht="15" hidden="1" customHeight="1" outlineLevel="1">
      <c r="C208" s="14"/>
      <c r="D208" s="233" t="s">
        <v>197</v>
      </c>
      <c r="E208" s="234"/>
      <c r="F208" s="234"/>
      <c r="G208" s="234"/>
      <c r="H208" s="234"/>
      <c r="I208" s="234"/>
      <c r="J208" s="234"/>
      <c r="K208" s="234"/>
      <c r="L208" s="234"/>
      <c r="M208" s="234"/>
      <c r="N208" s="235"/>
    </row>
    <row r="209" spans="3:14" ht="18" customHeight="1" collapsed="1">
      <c r="C209" s="14"/>
      <c r="D209" s="236" t="s">
        <v>424</v>
      </c>
      <c r="E209" s="63"/>
      <c r="F209" s="63"/>
      <c r="G209" s="63"/>
      <c r="H209" s="63"/>
      <c r="I209" s="63"/>
      <c r="J209" s="63"/>
      <c r="K209" s="63"/>
      <c r="L209" s="63"/>
      <c r="M209" s="63"/>
      <c r="N209" s="64"/>
    </row>
    <row r="210" spans="3:14" ht="18" customHeight="1">
      <c r="C210" s="14"/>
      <c r="D210" s="237" t="s">
        <v>425</v>
      </c>
      <c r="E210" s="63"/>
      <c r="F210" s="63"/>
      <c r="G210" s="63"/>
      <c r="H210" s="63"/>
      <c r="I210" s="63"/>
      <c r="J210" s="63"/>
      <c r="K210" s="63"/>
      <c r="L210" s="63"/>
      <c r="M210" s="63"/>
      <c r="N210" s="64"/>
    </row>
    <row r="211" spans="3:14" ht="18" customHeight="1" collapsed="1">
      <c r="C211" s="14"/>
      <c r="D211" s="236" t="s">
        <v>426</v>
      </c>
      <c r="E211" s="63" t="str">
        <f>E190</f>
        <v>Zhanub Surkhon Export LLC"</v>
      </c>
      <c r="F211" s="63"/>
      <c r="G211" s="63"/>
      <c r="H211" s="63"/>
      <c r="I211" s="63"/>
      <c r="J211" s="63"/>
      <c r="K211" s="63"/>
      <c r="L211" s="63"/>
      <c r="M211" s="63"/>
      <c r="N211" s="64"/>
    </row>
    <row r="212" spans="3:14" ht="18" customHeight="1">
      <c r="C212" s="14"/>
      <c r="D212" s="236" t="s">
        <v>427</v>
      </c>
      <c r="E212" s="63" t="s">
        <v>428</v>
      </c>
      <c r="F212" s="63"/>
      <c r="G212" s="63"/>
      <c r="H212" s="63"/>
      <c r="I212" s="63"/>
      <c r="J212" s="63"/>
      <c r="K212" s="63"/>
      <c r="L212" s="63"/>
      <c r="M212" s="63"/>
      <c r="N212" s="64"/>
    </row>
    <row r="213" spans="3:14" ht="18" hidden="1" customHeight="1" outlineLevel="1">
      <c r="C213" s="14"/>
      <c r="D213" s="236" t="s">
        <v>203</v>
      </c>
      <c r="E213" s="63" t="str">
        <f>E200</f>
        <v>Будет уточнено</v>
      </c>
      <c r="F213" s="63"/>
      <c r="G213" s="63"/>
      <c r="H213" s="63"/>
      <c r="I213" s="63"/>
      <c r="J213" s="63"/>
      <c r="K213" s="63"/>
      <c r="L213" s="63"/>
      <c r="M213" s="63"/>
      <c r="N213" s="64"/>
    </row>
    <row r="214" spans="3:14" ht="82.5" customHeight="1" collapsed="1">
      <c r="C214" s="14"/>
      <c r="D214" s="236" t="s">
        <v>429</v>
      </c>
      <c r="E214" s="63" t="str">
        <f>E12</f>
        <v>The company was established in 2019., registered at the address Surkhandarya district, Termez fog, MFI "Tinchlik", Head-Ashurov G. E. (Passport AB 0093842,19,08,2015 year), t. +998912322020, +998975540022</v>
      </c>
      <c r="F214" s="63"/>
      <c r="G214" s="63"/>
      <c r="H214" s="63"/>
      <c r="I214" s="63"/>
      <c r="J214" s="63"/>
      <c r="K214" s="63"/>
      <c r="L214" s="63"/>
      <c r="M214" s="63"/>
      <c r="N214" s="64"/>
    </row>
    <row r="215" spans="3:14" ht="18" customHeight="1">
      <c r="C215" s="14"/>
      <c r="D215" s="236" t="s">
        <v>430</v>
      </c>
      <c r="E215" s="63"/>
      <c r="F215" s="63"/>
      <c r="G215" s="63"/>
      <c r="H215" s="63"/>
      <c r="I215" s="63"/>
      <c r="J215" s="63"/>
      <c r="K215" s="63"/>
      <c r="L215" s="63"/>
      <c r="M215" s="63"/>
      <c r="N215" s="64"/>
    </row>
    <row r="216" spans="3:14" ht="43.5" customHeight="1">
      <c r="C216" s="14"/>
      <c r="D216" s="238" t="s">
        <v>431</v>
      </c>
      <c r="E216" s="63" t="s">
        <v>432</v>
      </c>
      <c r="F216" s="63"/>
      <c r="G216" s="63"/>
      <c r="H216" s="63"/>
      <c r="I216" s="63"/>
      <c r="J216" s="63"/>
      <c r="K216" s="63"/>
      <c r="L216" s="63"/>
      <c r="M216" s="63"/>
      <c r="N216" s="64"/>
    </row>
    <row r="217" spans="3:14" ht="18" customHeight="1">
      <c r="C217" s="14"/>
      <c r="D217" s="238" t="s">
        <v>433</v>
      </c>
      <c r="E217" s="63" t="s">
        <v>432</v>
      </c>
      <c r="F217" s="63"/>
      <c r="G217" s="63"/>
      <c r="H217" s="63"/>
      <c r="I217" s="63"/>
      <c r="J217" s="63"/>
      <c r="K217" s="63"/>
      <c r="L217" s="63"/>
      <c r="M217" s="63"/>
      <c r="N217" s="64"/>
    </row>
    <row r="218" spans="3:14" ht="18" customHeight="1">
      <c r="C218" s="14"/>
      <c r="D218" s="238" t="s">
        <v>434</v>
      </c>
      <c r="E218" s="63" t="s">
        <v>432</v>
      </c>
      <c r="F218" s="63"/>
      <c r="G218" s="63"/>
      <c r="H218" s="63"/>
      <c r="I218" s="63"/>
      <c r="J218" s="63"/>
      <c r="K218" s="63"/>
      <c r="L218" s="63"/>
      <c r="M218" s="63"/>
      <c r="N218" s="64"/>
    </row>
    <row r="219" spans="3:14" ht="18" customHeight="1" thickBot="1">
      <c r="C219" s="14"/>
      <c r="D219" s="238" t="s">
        <v>435</v>
      </c>
      <c r="E219" s="63" t="s">
        <v>432</v>
      </c>
      <c r="F219" s="63"/>
      <c r="G219" s="63"/>
      <c r="H219" s="63"/>
      <c r="I219" s="63"/>
      <c r="J219" s="63"/>
      <c r="K219" s="63"/>
      <c r="L219" s="63"/>
      <c r="M219" s="63"/>
      <c r="N219" s="64"/>
    </row>
    <row r="220" spans="3:14" ht="18" hidden="1" customHeight="1" outlineLevel="1">
      <c r="C220" s="14"/>
      <c r="D220" s="238" t="s">
        <v>212</v>
      </c>
      <c r="E220" s="63"/>
      <c r="F220" s="63"/>
      <c r="G220" s="63"/>
      <c r="H220" s="63"/>
      <c r="I220" s="63"/>
      <c r="J220" s="63"/>
      <c r="K220" s="63"/>
      <c r="L220" s="63"/>
      <c r="M220" s="63"/>
      <c r="N220" s="64"/>
    </row>
    <row r="221" spans="3:14" ht="15" hidden="1" customHeight="1" outlineLevel="1" thickBot="1">
      <c r="C221" s="127"/>
      <c r="D221" s="239" t="s">
        <v>213</v>
      </c>
      <c r="E221" s="240">
        <v>4</v>
      </c>
      <c r="F221" s="240"/>
      <c r="G221" s="240"/>
      <c r="H221" s="240"/>
      <c r="I221" s="240"/>
      <c r="J221" s="240"/>
      <c r="K221" s="240"/>
      <c r="L221" s="240"/>
      <c r="M221" s="240"/>
      <c r="N221" s="241"/>
    </row>
    <row r="222" spans="3:14" ht="36" hidden="1" outlineLevel="1" thickBot="1">
      <c r="C222" s="65"/>
      <c r="D222" s="242" t="s">
        <v>214</v>
      </c>
      <c r="E222" s="63"/>
      <c r="F222" s="63"/>
      <c r="G222" s="63"/>
      <c r="H222" s="63"/>
      <c r="I222" s="63"/>
      <c r="J222" s="63"/>
      <c r="K222" s="63"/>
      <c r="L222" s="63"/>
      <c r="M222" s="63"/>
      <c r="N222" s="64"/>
    </row>
    <row r="223" spans="3:14" ht="62.25" customHeight="1" collapsed="1" thickTop="1">
      <c r="C223" s="10">
        <v>7</v>
      </c>
      <c r="D223" s="11" t="s">
        <v>436</v>
      </c>
      <c r="E223" s="12"/>
      <c r="F223" s="12"/>
      <c r="G223" s="12"/>
      <c r="H223" s="12"/>
      <c r="I223" s="12"/>
      <c r="J223" s="12"/>
      <c r="K223" s="12"/>
      <c r="L223" s="12"/>
      <c r="M223" s="12"/>
      <c r="N223" s="13"/>
    </row>
    <row r="224" spans="3:14" s="243" customFormat="1" ht="38.25" customHeight="1" collapsed="1">
      <c r="C224" s="14"/>
      <c r="D224" s="186" t="s">
        <v>437</v>
      </c>
      <c r="E224" s="205">
        <f>'[1]Project Cost (2)'!F18</f>
        <v>5726016.767713638</v>
      </c>
      <c r="F224" s="205"/>
      <c r="G224" s="205"/>
      <c r="H224" s="205"/>
      <c r="I224" s="205"/>
      <c r="J224" s="205"/>
      <c r="K224" s="205"/>
      <c r="L224" s="205"/>
      <c r="M224" s="205"/>
      <c r="N224" s="206"/>
    </row>
    <row r="225" spans="3:14" s="243" customFormat="1" ht="73.5" customHeight="1">
      <c r="C225" s="14"/>
      <c r="D225" s="186" t="s">
        <v>438</v>
      </c>
      <c r="E225" s="244" t="s">
        <v>439</v>
      </c>
      <c r="F225" s="244" t="s">
        <v>440</v>
      </c>
      <c r="G225" s="244" t="s">
        <v>441</v>
      </c>
      <c r="H225" s="244" t="s">
        <v>442</v>
      </c>
      <c r="I225" s="245"/>
      <c r="J225" s="244" t="s">
        <v>443</v>
      </c>
      <c r="K225" s="244" t="s">
        <v>444</v>
      </c>
      <c r="L225" s="244" t="s">
        <v>445</v>
      </c>
      <c r="M225" s="246"/>
      <c r="N225" s="247"/>
    </row>
    <row r="226" spans="3:14" s="243" customFormat="1" ht="38.25" customHeight="1">
      <c r="C226" s="14"/>
      <c r="D226" s="190" t="s">
        <v>446</v>
      </c>
      <c r="E226" s="244">
        <f>'[1]Project Cost'!B6</f>
        <v>12056.872037914691</v>
      </c>
      <c r="F226" s="244">
        <f>'[1]Project Cost'!C6</f>
        <v>0</v>
      </c>
      <c r="G226" s="244">
        <f>'[1]Project Cost'!D6</f>
        <v>12056.872037914691</v>
      </c>
      <c r="H226" s="248">
        <f>G226/$G$236</f>
        <v>2.1056298867124907E-3</v>
      </c>
      <c r="I226" s="249"/>
      <c r="J226" s="244">
        <f>'[1]Project Cost'!G6</f>
        <v>0</v>
      </c>
      <c r="K226" s="244">
        <f>'[1]Project Cost'!O6</f>
        <v>12056.872037914691</v>
      </c>
      <c r="L226" s="244">
        <f>'[1]Project Cost'!P6</f>
        <v>0</v>
      </c>
      <c r="M226" s="250"/>
      <c r="N226" s="251"/>
    </row>
    <row r="227" spans="3:14" s="243" customFormat="1" ht="38.25" customHeight="1">
      <c r="C227" s="14"/>
      <c r="D227" s="190" t="s">
        <v>447</v>
      </c>
      <c r="E227" s="244">
        <f>'[1]Project Cost'!B7</f>
        <v>301421.80094786728</v>
      </c>
      <c r="F227" s="244">
        <f>'[1]Project Cost'!C7</f>
        <v>3516587.6777251186</v>
      </c>
      <c r="G227" s="244">
        <f>'[1]Project Cost'!D7</f>
        <v>3818009.4786729859</v>
      </c>
      <c r="H227" s="248">
        <f t="shared" ref="H227:H236" si="5">G227/$G$236</f>
        <v>0.66678279745895552</v>
      </c>
      <c r="I227" s="249"/>
      <c r="J227" s="244">
        <f>'[1]Project Cost'!G7</f>
        <v>2637440.7582938392</v>
      </c>
      <c r="K227" s="244">
        <f>'[1]Project Cost'!O7</f>
        <v>301421.80094786728</v>
      </c>
      <c r="L227" s="244">
        <f>'[1]Project Cost'!P7</f>
        <v>879146.91943127941</v>
      </c>
      <c r="M227" s="250"/>
      <c r="N227" s="251"/>
    </row>
    <row r="228" spans="3:14" s="243" customFormat="1" ht="38.25" customHeight="1">
      <c r="C228" s="14"/>
      <c r="D228" s="190" t="s">
        <v>448</v>
      </c>
      <c r="E228" s="244">
        <f>'[1]Project Cost'!B9</f>
        <v>0</v>
      </c>
      <c r="F228" s="244">
        <f>'[1]Project Cost'!C9</f>
        <v>1507109.0047393364</v>
      </c>
      <c r="G228" s="244">
        <f>'[1]Project Cost'!D9</f>
        <v>1507109.0047393364</v>
      </c>
      <c r="H228" s="248">
        <f t="shared" si="5"/>
        <v>0.26320373583906137</v>
      </c>
      <c r="I228" s="249"/>
      <c r="J228" s="244">
        <f>'[1]Project Cost'!G9</f>
        <v>1130331.7535545023</v>
      </c>
      <c r="K228" s="244">
        <f>'[1]Project Cost'!O9</f>
        <v>0</v>
      </c>
      <c r="L228" s="244">
        <f>'[1]Project Cost'!P9</f>
        <v>376777.25118483417</v>
      </c>
      <c r="M228" s="250"/>
      <c r="N228" s="251"/>
    </row>
    <row r="229" spans="3:14" s="243" customFormat="1" ht="38.25" customHeight="1">
      <c r="C229" s="14"/>
      <c r="D229" s="190" t="s">
        <v>449</v>
      </c>
      <c r="E229" s="244">
        <f>'[1]Project Cost'!B10+'[1]Project Cost'!B11</f>
        <v>150710.90047393364</v>
      </c>
      <c r="F229" s="244">
        <f>'[1]Project Cost'!C10+'[1]Project Cost'!C11</f>
        <v>0</v>
      </c>
      <c r="G229" s="244">
        <f>'[1]Project Cost'!D10+'[1]Project Cost'!D11</f>
        <v>150710.90047393364</v>
      </c>
      <c r="H229" s="248">
        <f t="shared" si="5"/>
        <v>2.6320373583906136E-2</v>
      </c>
      <c r="I229" s="249"/>
      <c r="J229" s="244">
        <f>'[1]Project Cost'!G10+'[1]Project Cost'!G11</f>
        <v>0</v>
      </c>
      <c r="K229" s="244">
        <f>'[1]Project Cost'!O10+'[1]Project Cost'!O11</f>
        <v>150710.90047393364</v>
      </c>
      <c r="L229" s="244">
        <f>'[1]Project Cost'!P10+'[1]Project Cost'!P11</f>
        <v>0</v>
      </c>
      <c r="M229" s="250"/>
      <c r="N229" s="251"/>
    </row>
    <row r="230" spans="3:14" s="243" customFormat="1" ht="38.25" customHeight="1">
      <c r="C230" s="14"/>
      <c r="D230" s="190" t="s">
        <v>450</v>
      </c>
      <c r="E230" s="244">
        <f>'[1]Project Cost'!B12</f>
        <v>0</v>
      </c>
      <c r="F230" s="244">
        <f>'[1]Project Cost'!C12</f>
        <v>105497.63033175356</v>
      </c>
      <c r="G230" s="244">
        <f>'[1]Project Cost'!D12</f>
        <v>105497.63033175356</v>
      </c>
      <c r="H230" s="248">
        <f t="shared" si="5"/>
        <v>1.8424261508734299E-2</v>
      </c>
      <c r="I230" s="249"/>
      <c r="J230" s="244">
        <f>'[1]Project Cost'!G12</f>
        <v>0</v>
      </c>
      <c r="K230" s="244">
        <f>'[1]Project Cost'!O12</f>
        <v>0</v>
      </c>
      <c r="L230" s="244">
        <f>'[1]Project Cost'!P12</f>
        <v>105497.63033175356</v>
      </c>
      <c r="M230" s="250"/>
      <c r="N230" s="251"/>
    </row>
    <row r="231" spans="3:14" s="243" customFormat="1" ht="38.25" customHeight="1">
      <c r="C231" s="14"/>
      <c r="D231" s="190" t="s">
        <v>451</v>
      </c>
      <c r="E231" s="244">
        <f>'[1]Project Cost'!B14+'[1]Project Cost'!B13</f>
        <v>4521.327014218009</v>
      </c>
      <c r="F231" s="244">
        <f>'[1]Project Cost'!C14+'[1]Project Cost'!C13</f>
        <v>51291.943127962091</v>
      </c>
      <c r="G231" s="244">
        <f>'[1]Project Cost'!D14+'[1]Project Cost'!D13</f>
        <v>55813.270142180103</v>
      </c>
      <c r="H231" s="248">
        <f t="shared" si="5"/>
        <v>9.7473116839065753E-3</v>
      </c>
      <c r="I231" s="249"/>
      <c r="J231" s="244">
        <f>'[1]Project Cost'!G13+'[1]Project Cost'!G14</f>
        <v>0</v>
      </c>
      <c r="K231" s="244">
        <f>'[1]Project Cost'!O13+'[1]Project Cost'!O14</f>
        <v>4521.327014218009</v>
      </c>
      <c r="L231" s="244">
        <f>'[1]Project Cost'!P13+'[1]Project Cost'!P14</f>
        <v>51291.943127962091</v>
      </c>
      <c r="M231" s="250"/>
      <c r="N231" s="251"/>
    </row>
    <row r="232" spans="3:14" s="243" customFormat="1" ht="38.25" customHeight="1">
      <c r="C232" s="14"/>
      <c r="D232" s="252" t="s">
        <v>452</v>
      </c>
      <c r="E232" s="253">
        <f>SUM(E226:E231)</f>
        <v>468710.90047393361</v>
      </c>
      <c r="F232" s="253">
        <f t="shared" ref="F232:G232" si="6">SUM(F226:F231)</f>
        <v>5180486.2559241708</v>
      </c>
      <c r="G232" s="253">
        <f t="shared" si="6"/>
        <v>5649197.1563981045</v>
      </c>
      <c r="H232" s="254">
        <f t="shared" si="5"/>
        <v>0.98658410996127643</v>
      </c>
      <c r="I232" s="249"/>
      <c r="J232" s="253">
        <f>SUM(J226:J231)</f>
        <v>3767772.5118483417</v>
      </c>
      <c r="K232" s="253">
        <f t="shared" ref="K232:L232" si="7">SUM(K226:K231)</f>
        <v>468710.90047393361</v>
      </c>
      <c r="L232" s="253">
        <f t="shared" si="7"/>
        <v>1412713.7440758292</v>
      </c>
      <c r="M232" s="250"/>
      <c r="N232" s="251"/>
    </row>
    <row r="233" spans="3:14" s="243" customFormat="1" ht="38.25" customHeight="1">
      <c r="C233" s="14"/>
      <c r="D233" s="190" t="s">
        <v>442</v>
      </c>
      <c r="E233" s="255">
        <f>'[1]Project Cost (2)'!D15</f>
        <v>8.2969471147433096E-2</v>
      </c>
      <c r="F233" s="255">
        <f>'[1]Project Cost (2)'!E15</f>
        <v>0.91703052885256686</v>
      </c>
      <c r="G233" s="255">
        <f>'[1]Project Cost (2)'!F15</f>
        <v>1</v>
      </c>
      <c r="H233" s="248">
        <f t="shared" si="5"/>
        <v>1.7464147252214451E-7</v>
      </c>
      <c r="I233" s="249"/>
      <c r="J233" s="248">
        <f>J232/$G$232</f>
        <v>0.6669571635645748</v>
      </c>
      <c r="K233" s="248">
        <f t="shared" ref="K233:L233" si="8">K232/$G$232</f>
        <v>8.2969471147433096E-2</v>
      </c>
      <c r="L233" s="248">
        <f t="shared" si="8"/>
        <v>0.25007336528799207</v>
      </c>
      <c r="M233" s="250"/>
      <c r="N233" s="251"/>
    </row>
    <row r="234" spans="3:14" s="243" customFormat="1" ht="38.25" customHeight="1">
      <c r="C234" s="14"/>
      <c r="D234" s="190" t="s">
        <v>453</v>
      </c>
      <c r="E234" s="244">
        <f>'[1]Project Cost'!B17</f>
        <v>300052.79207319196</v>
      </c>
      <c r="F234" s="244">
        <f>'[1]Project Cost'!C17</f>
        <v>44302.210919556775</v>
      </c>
      <c r="G234" s="244">
        <f>'[1]Project Cost'!D17</f>
        <v>344355.00299274875</v>
      </c>
      <c r="H234" s="248">
        <f t="shared" si="5"/>
        <v>6.0138664793021115E-2</v>
      </c>
      <c r="I234" s="249"/>
      <c r="J234" s="244">
        <f>'[1]Project Cost (2)'!J16</f>
        <v>0</v>
      </c>
      <c r="K234" s="244">
        <f>'[1]Project Cost'!O17</f>
        <v>300052.79207319196</v>
      </c>
      <c r="L234" s="244">
        <f>'[1]Project Cost'!P17</f>
        <v>44302.210919556775</v>
      </c>
      <c r="M234" s="250"/>
      <c r="N234" s="251"/>
    </row>
    <row r="235" spans="3:14" s="243" customFormat="1" ht="38.25" customHeight="1">
      <c r="C235" s="14"/>
      <c r="D235" s="190" t="s">
        <v>454</v>
      </c>
      <c r="E235" s="244">
        <f>'[1]Project Cost'!B20</f>
        <v>4687.1090047393363</v>
      </c>
      <c r="F235" s="244">
        <f>'[1]Project Cost'!C20</f>
        <v>296710.07582938392</v>
      </c>
      <c r="G235" s="244">
        <f>'[1]Project Cost'!D20</f>
        <v>301397.18483412324</v>
      </c>
      <c r="H235" s="248">
        <f t="shared" si="5"/>
        <v>5.2636448173460242E-2</v>
      </c>
      <c r="I235" s="249"/>
      <c r="J235" s="244">
        <f>'[1]Project Cost (2)'!J17</f>
        <v>0</v>
      </c>
      <c r="K235" s="244">
        <f>'[1]Project Cost'!O20</f>
        <v>4687.1090047393363</v>
      </c>
      <c r="L235" s="244">
        <f>'[1]Project Cost'!P20</f>
        <v>296710.07582938392</v>
      </c>
      <c r="M235" s="250"/>
      <c r="N235" s="251"/>
    </row>
    <row r="236" spans="3:14" s="243" customFormat="1" ht="38.25" customHeight="1">
      <c r="C236" s="14"/>
      <c r="D236" s="252" t="s">
        <v>455</v>
      </c>
      <c r="E236" s="253">
        <f>'[1]Project Cost (2)'!D18</f>
        <v>493725.64923022571</v>
      </c>
      <c r="F236" s="253">
        <f>'[1]Project Cost (2)'!E18</f>
        <v>5232291.118483413</v>
      </c>
      <c r="G236" s="253">
        <f>'[1]Project Cost (2)'!F18</f>
        <v>5726016.767713638</v>
      </c>
      <c r="H236" s="254">
        <f t="shared" si="5"/>
        <v>1</v>
      </c>
      <c r="I236" s="249"/>
      <c r="J236" s="253">
        <f>J232+J234+J235</f>
        <v>3767772.5118483417</v>
      </c>
      <c r="K236" s="253">
        <f t="shared" ref="K236:L236" si="9">K232+K234+K235</f>
        <v>773450.80155186483</v>
      </c>
      <c r="L236" s="253">
        <f t="shared" si="9"/>
        <v>1753726.0308247698</v>
      </c>
      <c r="M236" s="250"/>
      <c r="N236" s="251"/>
    </row>
    <row r="237" spans="3:14" s="243" customFormat="1" ht="38.25" customHeight="1">
      <c r="C237" s="14"/>
      <c r="D237" s="190" t="s">
        <v>442</v>
      </c>
      <c r="E237" s="255">
        <f>E236/$G$236</f>
        <v>8.6224974403518423E-2</v>
      </c>
      <c r="F237" s="255">
        <f t="shared" ref="F237:G237" si="10">F236/$G$236</f>
        <v>0.91377502559648172</v>
      </c>
      <c r="G237" s="255">
        <f t="shared" si="10"/>
        <v>1</v>
      </c>
      <c r="H237" s="255"/>
      <c r="I237" s="256"/>
      <c r="J237" s="255">
        <f>J236/$G$236</f>
        <v>0.65800933959765351</v>
      </c>
      <c r="K237" s="255">
        <f t="shared" ref="K237:L237" si="11">K236/$G$236</f>
        <v>0.13507658690645064</v>
      </c>
      <c r="L237" s="255">
        <f t="shared" si="11"/>
        <v>0.30627329642365358</v>
      </c>
      <c r="M237" s="257"/>
      <c r="N237" s="258"/>
    </row>
    <row r="238" spans="3:14" s="243" customFormat="1" ht="34.5" customHeight="1">
      <c r="C238" s="14"/>
      <c r="D238" s="189" t="s">
        <v>456</v>
      </c>
      <c r="E238" s="205">
        <f>K236+L236</f>
        <v>2527176.8323766347</v>
      </c>
      <c r="F238" s="205"/>
      <c r="G238" s="205"/>
      <c r="H238" s="205"/>
      <c r="I238" s="205"/>
      <c r="J238" s="205"/>
      <c r="K238" s="205"/>
      <c r="L238" s="205"/>
      <c r="M238" s="205"/>
      <c r="N238" s="206"/>
    </row>
    <row r="239" spans="3:14" s="243" customFormat="1" ht="38.25" customHeight="1">
      <c r="C239" s="14"/>
      <c r="D239" s="190" t="s">
        <v>457</v>
      </c>
      <c r="E239" s="259">
        <f>K236</f>
        <v>773450.80155186483</v>
      </c>
      <c r="F239" s="259"/>
      <c r="G239" s="259"/>
      <c r="H239" s="259"/>
      <c r="I239" s="259"/>
      <c r="J239" s="259"/>
      <c r="K239" s="259"/>
      <c r="L239" s="259"/>
      <c r="M239" s="259"/>
      <c r="N239" s="260"/>
    </row>
    <row r="240" spans="3:14" s="243" customFormat="1" ht="44.25" customHeight="1">
      <c r="C240" s="14"/>
      <c r="D240" s="190" t="s">
        <v>458</v>
      </c>
      <c r="E240" s="259">
        <f>L236</f>
        <v>1753726.0308247698</v>
      </c>
      <c r="F240" s="259"/>
      <c r="G240" s="259"/>
      <c r="H240" s="259"/>
      <c r="I240" s="259"/>
      <c r="J240" s="259"/>
      <c r="K240" s="259"/>
      <c r="L240" s="259"/>
      <c r="M240" s="259"/>
      <c r="N240" s="260"/>
    </row>
    <row r="241" spans="3:14" s="243" customFormat="1" ht="36" customHeight="1">
      <c r="C241" s="14"/>
      <c r="D241" s="189" t="s">
        <v>459</v>
      </c>
      <c r="E241" s="205">
        <f>J236</f>
        <v>3767772.5118483417</v>
      </c>
      <c r="F241" s="205"/>
      <c r="G241" s="205"/>
      <c r="H241" s="205"/>
      <c r="I241" s="205"/>
      <c r="J241" s="205"/>
      <c r="K241" s="205"/>
      <c r="L241" s="205"/>
      <c r="M241" s="205"/>
      <c r="N241" s="206"/>
    </row>
    <row r="242" spans="3:14" s="243" customFormat="1" ht="36" customHeight="1">
      <c r="C242" s="14"/>
      <c r="D242" s="189" t="s">
        <v>460</v>
      </c>
      <c r="E242" s="261"/>
      <c r="F242" s="262"/>
      <c r="G242" s="262"/>
      <c r="H242" s="262"/>
      <c r="I242" s="262"/>
      <c r="J242" s="262"/>
      <c r="K242" s="262"/>
      <c r="L242" s="262"/>
      <c r="M242" s="262"/>
      <c r="N242" s="263"/>
    </row>
    <row r="243" spans="3:14" s="243" customFormat="1" ht="38.25" customHeight="1">
      <c r="C243" s="14"/>
      <c r="D243" s="186" t="s">
        <v>325</v>
      </c>
      <c r="E243" s="244" t="s">
        <v>461</v>
      </c>
      <c r="F243" s="244" t="s">
        <v>462</v>
      </c>
      <c r="G243" s="244" t="s">
        <v>463</v>
      </c>
      <c r="H243" s="244" t="s">
        <v>464</v>
      </c>
      <c r="I243" s="244" t="s">
        <v>465</v>
      </c>
      <c r="J243" s="244" t="s">
        <v>466</v>
      </c>
      <c r="K243" s="244" t="s">
        <v>467</v>
      </c>
      <c r="L243" s="244" t="s">
        <v>468</v>
      </c>
      <c r="M243" s="244" t="s">
        <v>469</v>
      </c>
      <c r="N243" s="264" t="s">
        <v>470</v>
      </c>
    </row>
    <row r="244" spans="3:14" s="243" customFormat="1" ht="38.25" customHeight="1">
      <c r="C244" s="14"/>
      <c r="D244" s="186" t="s">
        <v>471</v>
      </c>
      <c r="E244" s="244">
        <f>[1]Present!D38</f>
        <v>6322751.1735303644</v>
      </c>
      <c r="F244" s="244">
        <f>[1]Present!E38</f>
        <v>4611979.166666667</v>
      </c>
      <c r="G244" s="244">
        <f>[1]Present!F38</f>
        <v>5052781.7165114684</v>
      </c>
      <c r="H244" s="244">
        <f>[1]Present!G38</f>
        <v>5678063.4330229387</v>
      </c>
      <c r="I244" s="244">
        <f>[1]Present!H38</f>
        <v>5692500</v>
      </c>
      <c r="J244" s="244">
        <f>[1]Present!I38</f>
        <v>5816112.6866045883</v>
      </c>
      <c r="K244" s="244">
        <f>[1]Present!J38</f>
        <v>5942612.6866045883</v>
      </c>
      <c r="L244" s="244">
        <f>[1]Present!K38</f>
        <v>5945500</v>
      </c>
      <c r="M244" s="244">
        <f>[1]Present!L38</f>
        <v>5945500</v>
      </c>
      <c r="N244" s="264">
        <f>[1]Present!M38</f>
        <v>5945500</v>
      </c>
    </row>
    <row r="245" spans="3:14" s="243" customFormat="1" ht="38.25" customHeight="1">
      <c r="C245" s="14"/>
      <c r="D245" s="186" t="s">
        <v>472</v>
      </c>
      <c r="E245" s="244">
        <f>[1]Present!D71</f>
        <v>6322751.1735303635</v>
      </c>
      <c r="F245" s="244">
        <f>[1]Present!E71</f>
        <v>4232644.2050729357</v>
      </c>
      <c r="G245" s="244">
        <f>[1]Present!F71</f>
        <v>4778365.7370724622</v>
      </c>
      <c r="H245" s="244">
        <f>[1]Present!G71</f>
        <v>5051526.4971250091</v>
      </c>
      <c r="I245" s="244">
        <f>[1]Present!H71</f>
        <v>4867447.8481456144</v>
      </c>
      <c r="J245" s="244">
        <f>[1]Present!I71</f>
        <v>3778977.6346410643</v>
      </c>
      <c r="K245" s="244">
        <f>[1]Present!J71</f>
        <v>3851469.3114895849</v>
      </c>
      <c r="L245" s="244">
        <f>[1]Present!K71</f>
        <v>3844583.2709015599</v>
      </c>
      <c r="M245" s="244">
        <f>[1]Present!L71</f>
        <v>3862721.8301432664</v>
      </c>
      <c r="N245" s="264">
        <f>[1]Present!M71</f>
        <v>3859896.5031290483</v>
      </c>
    </row>
    <row r="246" spans="3:14" s="243" customFormat="1" ht="38.25" customHeight="1">
      <c r="C246" s="14"/>
      <c r="D246" s="186" t="s">
        <v>473</v>
      </c>
      <c r="E246" s="244">
        <f>E244-E245</f>
        <v>0</v>
      </c>
      <c r="F246" s="244">
        <f t="shared" ref="F246:N246" si="12">F244-F245</f>
        <v>379334.96159373131</v>
      </c>
      <c r="G246" s="244">
        <f t="shared" si="12"/>
        <v>274415.97943900619</v>
      </c>
      <c r="H246" s="244">
        <f t="shared" si="12"/>
        <v>626536.93589792959</v>
      </c>
      <c r="I246" s="244">
        <f t="shared" si="12"/>
        <v>825052.15185438562</v>
      </c>
      <c r="J246" s="244">
        <f t="shared" si="12"/>
        <v>2037135.051963524</v>
      </c>
      <c r="K246" s="244">
        <f t="shared" si="12"/>
        <v>2091143.3751150034</v>
      </c>
      <c r="L246" s="244">
        <f t="shared" si="12"/>
        <v>2100916.7290984401</v>
      </c>
      <c r="M246" s="244">
        <f t="shared" si="12"/>
        <v>2082778.1698567336</v>
      </c>
      <c r="N246" s="264">
        <f t="shared" si="12"/>
        <v>2085603.4968709517</v>
      </c>
    </row>
    <row r="247" spans="3:14" ht="42" customHeight="1">
      <c r="C247" s="14"/>
      <c r="D247" s="186" t="s">
        <v>474</v>
      </c>
      <c r="E247" s="21">
        <f>[1]Present!E86</f>
        <v>52.633162820767268</v>
      </c>
      <c r="F247" s="21"/>
      <c r="G247" s="21"/>
      <c r="H247" s="21"/>
      <c r="I247" s="21"/>
      <c r="J247" s="21"/>
      <c r="K247" s="21"/>
      <c r="L247" s="21"/>
      <c r="M247" s="21"/>
      <c r="N247" s="22"/>
    </row>
    <row r="248" spans="3:14" ht="39.75" customHeight="1">
      <c r="C248" s="14"/>
      <c r="D248" s="186" t="s">
        <v>475</v>
      </c>
      <c r="E248" s="265">
        <f>[1]Present!N82</f>
        <v>0.3390175444956558</v>
      </c>
      <c r="F248" s="265"/>
      <c r="G248" s="265"/>
      <c r="H248" s="265"/>
      <c r="I248" s="265"/>
      <c r="J248" s="265"/>
      <c r="K248" s="265"/>
      <c r="L248" s="265"/>
      <c r="M248" s="265"/>
      <c r="N248" s="266"/>
    </row>
    <row r="249" spans="3:14" ht="39.75" customHeight="1">
      <c r="C249" s="14"/>
      <c r="D249" s="186" t="s">
        <v>476</v>
      </c>
      <c r="E249" s="205">
        <f>[1]Present!N83</f>
        <v>8675140.6071697157</v>
      </c>
      <c r="F249" s="205"/>
      <c r="G249" s="205"/>
      <c r="H249" s="205"/>
      <c r="I249" s="205"/>
      <c r="J249" s="205"/>
      <c r="K249" s="205"/>
      <c r="L249" s="205"/>
      <c r="M249" s="205"/>
      <c r="N249" s="206"/>
    </row>
    <row r="250" spans="3:14" ht="38.25" customHeight="1">
      <c r="C250" s="14"/>
      <c r="D250" s="186" t="s">
        <v>477</v>
      </c>
      <c r="E250" s="267">
        <f>[1]Present!N84</f>
        <v>4.4327398447267923</v>
      </c>
      <c r="F250" s="267"/>
      <c r="G250" s="191"/>
      <c r="H250" s="191"/>
      <c r="I250" s="191"/>
      <c r="J250" s="191"/>
      <c r="K250" s="191"/>
      <c r="L250" s="191"/>
      <c r="M250" s="191"/>
      <c r="N250" s="202"/>
    </row>
    <row r="251" spans="3:14" ht="36.75" customHeight="1">
      <c r="C251" s="14"/>
      <c r="D251" s="186" t="s">
        <v>478</v>
      </c>
      <c r="E251" s="21">
        <f>'[1]NPV-IRR-PI-PP (2)'!D96+'[1]NPV-IRR-PI-PP (2)'!D106</f>
        <v>85</v>
      </c>
      <c r="F251" s="21"/>
      <c r="G251" s="191"/>
      <c r="H251" s="191"/>
      <c r="I251" s="191"/>
      <c r="J251" s="191"/>
      <c r="K251" s="191"/>
      <c r="L251" s="191"/>
      <c r="M251" s="191"/>
      <c r="N251" s="202"/>
    </row>
    <row r="252" spans="3:14" ht="36" customHeight="1">
      <c r="C252" s="14"/>
      <c r="D252" s="186" t="s">
        <v>479</v>
      </c>
      <c r="E252" s="205">
        <f>E251/(E224/1000000)</f>
        <v>14.844525164382283</v>
      </c>
      <c r="F252" s="205"/>
      <c r="G252" s="205"/>
      <c r="H252" s="205"/>
      <c r="I252" s="205"/>
      <c r="J252" s="205"/>
      <c r="K252" s="205"/>
      <c r="L252" s="205"/>
      <c r="M252" s="205"/>
      <c r="N252" s="206"/>
    </row>
    <row r="253" spans="3:14" ht="36.75" customHeight="1" thickBot="1">
      <c r="C253" s="127"/>
      <c r="D253" s="268" t="s">
        <v>480</v>
      </c>
      <c r="E253" s="24" t="str">
        <f>E77</f>
        <v>For the purposes of a conservative approach, all taxes are taken into account in the calculations</v>
      </c>
      <c r="F253" s="24"/>
      <c r="G253" s="24"/>
      <c r="H253" s="24"/>
      <c r="I253" s="24"/>
      <c r="J253" s="24"/>
      <c r="K253" s="24"/>
      <c r="L253" s="24"/>
      <c r="M253" s="24"/>
      <c r="N253" s="25"/>
    </row>
    <row r="254" spans="3:14" s="243" customFormat="1" ht="48" customHeight="1" collapsed="1" thickTop="1">
      <c r="C254" s="10">
        <v>8</v>
      </c>
      <c r="D254" s="11" t="s">
        <v>481</v>
      </c>
      <c r="E254" s="12" t="s">
        <v>243</v>
      </c>
      <c r="F254" s="12"/>
      <c r="G254" s="12"/>
      <c r="H254" s="12"/>
      <c r="I254" s="12"/>
      <c r="J254" s="12"/>
      <c r="K254" s="12"/>
      <c r="L254" s="12"/>
      <c r="M254" s="12"/>
      <c r="N254" s="13"/>
    </row>
    <row r="255" spans="3:14" s="243" customFormat="1" ht="147.75" customHeight="1">
      <c r="C255" s="14"/>
      <c r="D255" s="269" t="s">
        <v>482</v>
      </c>
      <c r="E255" s="270" t="s">
        <v>483</v>
      </c>
      <c r="F255" s="271"/>
      <c r="G255" s="271"/>
      <c r="H255" s="271"/>
      <c r="I255" s="271"/>
      <c r="J255" s="271"/>
      <c r="K255" s="271"/>
      <c r="L255" s="271"/>
      <c r="M255" s="271"/>
      <c r="N255" s="272"/>
    </row>
    <row r="256" spans="3:14" s="243" customFormat="1" ht="141" customHeight="1">
      <c r="C256" s="14"/>
      <c r="D256" s="269" t="s">
        <v>484</v>
      </c>
      <c r="E256" s="270" t="s">
        <v>485</v>
      </c>
      <c r="F256" s="271"/>
      <c r="G256" s="271"/>
      <c r="H256" s="271"/>
      <c r="I256" s="271"/>
      <c r="J256" s="271"/>
      <c r="K256" s="271"/>
      <c r="L256" s="271"/>
      <c r="M256" s="271"/>
      <c r="N256" s="272"/>
    </row>
    <row r="257" spans="3:14" s="243" customFormat="1" ht="79.5" customHeight="1">
      <c r="C257" s="14"/>
      <c r="D257" s="269" t="s">
        <v>486</v>
      </c>
      <c r="E257" s="270" t="s">
        <v>487</v>
      </c>
      <c r="F257" s="271"/>
      <c r="G257" s="271"/>
      <c r="H257" s="271"/>
      <c r="I257" s="271"/>
      <c r="J257" s="271"/>
      <c r="K257" s="271"/>
      <c r="L257" s="271"/>
      <c r="M257" s="271"/>
      <c r="N257" s="272"/>
    </row>
    <row r="258" spans="3:14" s="243" customFormat="1" ht="75" customHeight="1">
      <c r="C258" s="14"/>
      <c r="D258" s="269" t="s">
        <v>488</v>
      </c>
      <c r="E258" s="273" t="s">
        <v>489</v>
      </c>
      <c r="F258" s="274"/>
      <c r="G258" s="274"/>
      <c r="H258" s="274"/>
      <c r="I258" s="274"/>
      <c r="J258" s="274"/>
      <c r="K258" s="274"/>
      <c r="L258" s="274"/>
      <c r="M258" s="274"/>
      <c r="N258" s="275"/>
    </row>
    <row r="259" spans="3:14" s="243" customFormat="1" ht="57" customHeight="1">
      <c r="C259" s="14"/>
      <c r="D259" s="276" t="s">
        <v>490</v>
      </c>
      <c r="E259" s="273" t="s">
        <v>491</v>
      </c>
      <c r="F259" s="274"/>
      <c r="G259" s="274"/>
      <c r="H259" s="274"/>
      <c r="I259" s="274"/>
      <c r="J259" s="274"/>
      <c r="K259" s="274"/>
      <c r="L259" s="274"/>
      <c r="M259" s="274"/>
      <c r="N259" s="275"/>
    </row>
    <row r="260" spans="3:14" s="243" customFormat="1" ht="34.5" customHeight="1">
      <c r="C260" s="14"/>
      <c r="D260" s="277"/>
      <c r="E260" s="278" t="s">
        <v>492</v>
      </c>
      <c r="F260" s="279"/>
      <c r="G260" s="279"/>
      <c r="H260" s="279"/>
      <c r="I260" s="279"/>
      <c r="J260" s="279"/>
      <c r="K260" s="279"/>
      <c r="L260" s="279"/>
      <c r="M260" s="279"/>
      <c r="N260" s="280"/>
    </row>
    <row r="261" spans="3:14" s="243" customFormat="1" ht="39" customHeight="1">
      <c r="C261" s="14"/>
      <c r="D261" s="277"/>
      <c r="E261" s="278" t="s">
        <v>493</v>
      </c>
      <c r="F261" s="279"/>
      <c r="G261" s="279"/>
      <c r="H261" s="279"/>
      <c r="I261" s="279"/>
      <c r="J261" s="279"/>
      <c r="K261" s="279"/>
      <c r="L261" s="279"/>
      <c r="M261" s="279"/>
      <c r="N261" s="280"/>
    </row>
    <row r="262" spans="3:14" ht="65.25" customHeight="1">
      <c r="C262" s="14"/>
      <c r="D262" s="281"/>
      <c r="E262" s="282" t="s">
        <v>494</v>
      </c>
      <c r="F262" s="283"/>
      <c r="G262" s="283"/>
      <c r="H262" s="283"/>
      <c r="I262" s="283"/>
      <c r="J262" s="283"/>
      <c r="K262" s="283"/>
      <c r="L262" s="283"/>
      <c r="M262" s="283"/>
      <c r="N262" s="284"/>
    </row>
    <row r="263" spans="3:14" ht="15" thickBot="1">
      <c r="C263" s="127"/>
      <c r="D263" s="285"/>
      <c r="E263" s="286"/>
      <c r="F263" s="286"/>
      <c r="G263" s="286"/>
      <c r="H263" s="286"/>
      <c r="I263" s="286"/>
      <c r="J263" s="286"/>
      <c r="K263" s="286"/>
      <c r="L263" s="286"/>
      <c r="M263" s="286"/>
      <c r="N263" s="287"/>
    </row>
    <row r="264" spans="3:14" ht="15" hidden="1" outlineLevel="1" thickTop="1">
      <c r="C264" s="288"/>
      <c r="D264" s="289" t="s">
        <v>257</v>
      </c>
      <c r="E264" s="290"/>
      <c r="F264" s="290"/>
      <c r="G264" s="290"/>
      <c r="H264" s="290"/>
      <c r="I264" s="290"/>
      <c r="J264" s="290"/>
      <c r="K264" s="290"/>
      <c r="L264" s="290"/>
      <c r="M264" s="290"/>
      <c r="N264" s="291"/>
    </row>
    <row r="265" spans="3:14" ht="15.75" hidden="1" outlineLevel="1" thickTop="1" thickBot="1">
      <c r="C265" s="292"/>
      <c r="D265" s="293" t="s">
        <v>258</v>
      </c>
      <c r="E265" s="294"/>
      <c r="F265" s="294"/>
      <c r="G265" s="294"/>
      <c r="H265" s="294"/>
      <c r="I265" s="294"/>
      <c r="J265" s="294"/>
      <c r="K265" s="294"/>
      <c r="L265" s="294"/>
      <c r="M265" s="294"/>
      <c r="N265" s="295"/>
    </row>
    <row r="266" spans="3:14" ht="15" collapsed="1" thickTop="1">
      <c r="C266" s="296"/>
      <c r="D266" s="297"/>
      <c r="E266" s="297"/>
      <c r="F266" s="297"/>
      <c r="G266" s="297"/>
      <c r="H266" s="297"/>
      <c r="I266" s="297"/>
      <c r="J266" s="297"/>
      <c r="K266" s="297"/>
      <c r="L266" s="297"/>
      <c r="M266" s="297"/>
      <c r="N266" s="297"/>
    </row>
  </sheetData>
  <mergeCells count="242">
    <mergeCell ref="E261:N261"/>
    <mergeCell ref="E262:N262"/>
    <mergeCell ref="D263:N263"/>
    <mergeCell ref="D264:N264"/>
    <mergeCell ref="D265:N265"/>
    <mergeCell ref="D266:N266"/>
    <mergeCell ref="E253:N253"/>
    <mergeCell ref="C254:C263"/>
    <mergeCell ref="D254:N254"/>
    <mergeCell ref="E255:N255"/>
    <mergeCell ref="E256:N256"/>
    <mergeCell ref="E257:N257"/>
    <mergeCell ref="E258:N258"/>
    <mergeCell ref="D259:D262"/>
    <mergeCell ref="E259:N259"/>
    <mergeCell ref="E260:N260"/>
    <mergeCell ref="E247:N247"/>
    <mergeCell ref="E248:N248"/>
    <mergeCell ref="E249:N249"/>
    <mergeCell ref="E250:N250"/>
    <mergeCell ref="E251:N251"/>
    <mergeCell ref="E252:N252"/>
    <mergeCell ref="C223:C253"/>
    <mergeCell ref="D223:N223"/>
    <mergeCell ref="E224:N224"/>
    <mergeCell ref="I225:I237"/>
    <mergeCell ref="M225:N237"/>
    <mergeCell ref="E238:N238"/>
    <mergeCell ref="E239:N239"/>
    <mergeCell ref="E240:N240"/>
    <mergeCell ref="E241:N241"/>
    <mergeCell ref="E242:N242"/>
    <mergeCell ref="E217:N217"/>
    <mergeCell ref="E218:N218"/>
    <mergeCell ref="E219:N219"/>
    <mergeCell ref="E220:N220"/>
    <mergeCell ref="E221:N221"/>
    <mergeCell ref="E222:N222"/>
    <mergeCell ref="E211:N211"/>
    <mergeCell ref="E212:N212"/>
    <mergeCell ref="E213:N213"/>
    <mergeCell ref="E214:N214"/>
    <mergeCell ref="E215:N215"/>
    <mergeCell ref="E216:N216"/>
    <mergeCell ref="E205:N205"/>
    <mergeCell ref="E206:N206"/>
    <mergeCell ref="E207:N207"/>
    <mergeCell ref="E208:N208"/>
    <mergeCell ref="E209:N209"/>
    <mergeCell ref="D210:N210"/>
    <mergeCell ref="E199:N199"/>
    <mergeCell ref="E200:N200"/>
    <mergeCell ref="E201:N201"/>
    <mergeCell ref="E202:N202"/>
    <mergeCell ref="E203:N203"/>
    <mergeCell ref="E204:N204"/>
    <mergeCell ref="E193:N193"/>
    <mergeCell ref="E194:N194"/>
    <mergeCell ref="E195:N195"/>
    <mergeCell ref="E196:N196"/>
    <mergeCell ref="E197:N197"/>
    <mergeCell ref="E198:N198"/>
    <mergeCell ref="E181:F181"/>
    <mergeCell ref="G181:H181"/>
    <mergeCell ref="E185:N185"/>
    <mergeCell ref="E186:N186"/>
    <mergeCell ref="C188:C221"/>
    <mergeCell ref="D188:N188"/>
    <mergeCell ref="E189:N189"/>
    <mergeCell ref="E190:N190"/>
    <mergeCell ref="D191:N191"/>
    <mergeCell ref="E192:N192"/>
    <mergeCell ref="E174:N174"/>
    <mergeCell ref="C175:C187"/>
    <mergeCell ref="D175:N175"/>
    <mergeCell ref="E176:F176"/>
    <mergeCell ref="G176:H176"/>
    <mergeCell ref="E177:F177"/>
    <mergeCell ref="E178:N178"/>
    <mergeCell ref="E179:N179"/>
    <mergeCell ref="E180:F180"/>
    <mergeCell ref="G180:H180"/>
    <mergeCell ref="E168:N168"/>
    <mergeCell ref="E169:N169"/>
    <mergeCell ref="E170:N170"/>
    <mergeCell ref="E171:N171"/>
    <mergeCell ref="E172:N172"/>
    <mergeCell ref="E173:N173"/>
    <mergeCell ref="E164:N164"/>
    <mergeCell ref="E165:I165"/>
    <mergeCell ref="J165:N165"/>
    <mergeCell ref="E166:I166"/>
    <mergeCell ref="J166:N166"/>
    <mergeCell ref="D167:N167"/>
    <mergeCell ref="J159:N159"/>
    <mergeCell ref="E160:I160"/>
    <mergeCell ref="J160:N160"/>
    <mergeCell ref="E161:N161"/>
    <mergeCell ref="E162:N162"/>
    <mergeCell ref="E163:N163"/>
    <mergeCell ref="E154:I154"/>
    <mergeCell ref="J154:N154"/>
    <mergeCell ref="C155:C174"/>
    <mergeCell ref="D155:N155"/>
    <mergeCell ref="E156:N156"/>
    <mergeCell ref="E157:I157"/>
    <mergeCell ref="J157:N157"/>
    <mergeCell ref="E158:I158"/>
    <mergeCell ref="J158:N158"/>
    <mergeCell ref="E159:I159"/>
    <mergeCell ref="E150:N150"/>
    <mergeCell ref="E151:N151"/>
    <mergeCell ref="E152:I152"/>
    <mergeCell ref="J152:N152"/>
    <mergeCell ref="E153:I153"/>
    <mergeCell ref="J153:N153"/>
    <mergeCell ref="D136:N136"/>
    <mergeCell ref="E145:N145"/>
    <mergeCell ref="E146:N146"/>
    <mergeCell ref="E147:N147"/>
    <mergeCell ref="E148:N148"/>
    <mergeCell ref="D149:N149"/>
    <mergeCell ref="E114:N114"/>
    <mergeCell ref="D115:N115"/>
    <mergeCell ref="E125:N125"/>
    <mergeCell ref="E127:N127"/>
    <mergeCell ref="D128:N128"/>
    <mergeCell ref="E135:N135"/>
    <mergeCell ref="E89:N89"/>
    <mergeCell ref="E95:N95"/>
    <mergeCell ref="E104:N104"/>
    <mergeCell ref="E105:N105"/>
    <mergeCell ref="E106:N106"/>
    <mergeCell ref="D107:N107"/>
    <mergeCell ref="E76:N76"/>
    <mergeCell ref="E77:N77"/>
    <mergeCell ref="E78:N78"/>
    <mergeCell ref="D79:N79"/>
    <mergeCell ref="E86:N86"/>
    <mergeCell ref="D87:N87"/>
    <mergeCell ref="E68:N68"/>
    <mergeCell ref="E71:N71"/>
    <mergeCell ref="E74:F74"/>
    <mergeCell ref="G74:H74"/>
    <mergeCell ref="I74:J74"/>
    <mergeCell ref="E75:F75"/>
    <mergeCell ref="G75:H75"/>
    <mergeCell ref="I75:J75"/>
    <mergeCell ref="E61:N61"/>
    <mergeCell ref="E62:N62"/>
    <mergeCell ref="E63:N63"/>
    <mergeCell ref="E64:N64"/>
    <mergeCell ref="E65:N65"/>
    <mergeCell ref="D66:N66"/>
    <mergeCell ref="D55:D56"/>
    <mergeCell ref="E55:H55"/>
    <mergeCell ref="I55:K55"/>
    <mergeCell ref="L55:N55"/>
    <mergeCell ref="E56:N56"/>
    <mergeCell ref="C57:C154"/>
    <mergeCell ref="D57:N57"/>
    <mergeCell ref="D58:N58"/>
    <mergeCell ref="E59:N59"/>
    <mergeCell ref="E60:N60"/>
    <mergeCell ref="E51:N51"/>
    <mergeCell ref="E52:H52"/>
    <mergeCell ref="I52:K52"/>
    <mergeCell ref="L52:N52"/>
    <mergeCell ref="D53:D54"/>
    <mergeCell ref="E53:N53"/>
    <mergeCell ref="E54:H54"/>
    <mergeCell ref="I54:K54"/>
    <mergeCell ref="L54:N54"/>
    <mergeCell ref="E49:H49"/>
    <mergeCell ref="I49:K49"/>
    <mergeCell ref="L49:N49"/>
    <mergeCell ref="E50:H50"/>
    <mergeCell ref="I50:K50"/>
    <mergeCell ref="L50:N50"/>
    <mergeCell ref="E46:H46"/>
    <mergeCell ref="I46:K46"/>
    <mergeCell ref="L46:N46"/>
    <mergeCell ref="E47:N47"/>
    <mergeCell ref="E48:H48"/>
    <mergeCell ref="I48:K48"/>
    <mergeCell ref="L48:N48"/>
    <mergeCell ref="E41:N41"/>
    <mergeCell ref="E42:N42"/>
    <mergeCell ref="E43:I43"/>
    <mergeCell ref="K43:N43"/>
    <mergeCell ref="E44:N44"/>
    <mergeCell ref="E45:N45"/>
    <mergeCell ref="D36:D38"/>
    <mergeCell ref="E36:N36"/>
    <mergeCell ref="E37:N37"/>
    <mergeCell ref="E38:N38"/>
    <mergeCell ref="E39:N39"/>
    <mergeCell ref="E40:N40"/>
    <mergeCell ref="E34:H34"/>
    <mergeCell ref="I34:K34"/>
    <mergeCell ref="L34:N34"/>
    <mergeCell ref="E35:H35"/>
    <mergeCell ref="I35:K35"/>
    <mergeCell ref="L35:N35"/>
    <mergeCell ref="E29:N29"/>
    <mergeCell ref="C30:C56"/>
    <mergeCell ref="D30:N30"/>
    <mergeCell ref="D31:N31"/>
    <mergeCell ref="D32:D33"/>
    <mergeCell ref="E32:N32"/>
    <mergeCell ref="E33:H33"/>
    <mergeCell ref="I33:K33"/>
    <mergeCell ref="L33:N33"/>
    <mergeCell ref="D34:D35"/>
    <mergeCell ref="E23:N23"/>
    <mergeCell ref="E24:N24"/>
    <mergeCell ref="E25:N25"/>
    <mergeCell ref="E26:N26"/>
    <mergeCell ref="E27:N27"/>
    <mergeCell ref="E28:N28"/>
    <mergeCell ref="E17:N17"/>
    <mergeCell ref="E18:N18"/>
    <mergeCell ref="E19:N19"/>
    <mergeCell ref="E20:N20"/>
    <mergeCell ref="E21:N21"/>
    <mergeCell ref="E22:N22"/>
    <mergeCell ref="E11:N11"/>
    <mergeCell ref="E12:N12"/>
    <mergeCell ref="E13:N13"/>
    <mergeCell ref="E14:N14"/>
    <mergeCell ref="E15:N15"/>
    <mergeCell ref="E16:N16"/>
    <mergeCell ref="D2:N2"/>
    <mergeCell ref="D3:N3"/>
    <mergeCell ref="C4:C10"/>
    <mergeCell ref="D4:N4"/>
    <mergeCell ref="E5:N5"/>
    <mergeCell ref="E6:N6"/>
    <mergeCell ref="E7:N7"/>
    <mergeCell ref="E8:N8"/>
    <mergeCell ref="E9:N9"/>
    <mergeCell ref="E10:N10"/>
  </mergeCells>
  <printOptions horizontalCentered="1"/>
  <pageMargins left="0.15748031496062992" right="0" top="0.19685039370078741" bottom="0" header="0" footer="3.937007874015748E-2"/>
  <pageSetup paperSize="9" scale="30" fitToHeight="4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ПаспортРУС</vt:lpstr>
      <vt:lpstr>ПаспортEng</vt:lpstr>
      <vt:lpstr>Форма-отчета 16</vt:lpstr>
      <vt:lpstr>БП-Анг</vt:lpstr>
      <vt:lpstr>'БП-Анг'!Область_печати</vt:lpstr>
      <vt:lpstr>ПаспортEng!Область_печати</vt:lpstr>
      <vt:lpstr>ПаспортРУС!Область_печати</vt:lpstr>
      <vt:lpstr>'Форма-отчета 16'!Область_печати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Nigmanov Zafar</dc:creator>
  <cp:lastModifiedBy>Nigmanov Zafar</cp:lastModifiedBy>
  <cp:lastPrinted>2021-06-11T17:50:23Z</cp:lastPrinted>
  <dcterms:created xsi:type="dcterms:W3CDTF">2021-06-11T17:48:31Z</dcterms:created>
  <dcterms:modified xsi:type="dcterms:W3CDTF">2021-06-11T17:51:53Z</dcterms:modified>
</cp:coreProperties>
</file>