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4.jpg" ContentType="image/png"/>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Nigmanov\WORK\WORK\CRP\Бизнес планы\2022 май\Фарм ГЛС Ибн Сино Карши\АПИИ\"/>
    </mc:Choice>
  </mc:AlternateContent>
  <xr:revisionPtr revIDLastSave="0" documentId="13_ncr:1_{E365D2CF-C4CF-44EA-9D82-515C4BE43C7F}" xr6:coauthVersionLast="47" xr6:coauthVersionMax="47" xr10:uidLastSave="{00000000-0000-0000-0000-000000000000}"/>
  <bookViews>
    <workbookView xWindow="-120" yWindow="-120" windowWidth="29040" windowHeight="15840" xr2:uid="{8FC5E41C-A2D8-47D5-8F85-E360B10AAFCD}"/>
  </bookViews>
  <sheets>
    <sheet name="ПаспортРУС" sheetId="1" r:id="rId1"/>
    <sheet name="ПаспортEnglish" sheetId="2" r:id="rId2"/>
    <sheet name="Форма-отчета 16" sheetId="3" r:id="rId3"/>
    <sheet name="БП Анг"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s>
  <definedNames>
    <definedName name="\" localSheetId="3">#REF!</definedName>
    <definedName name="\" localSheetId="2">#REF!</definedName>
    <definedName name="\">#REF!</definedName>
    <definedName name="\_">#REF!</definedName>
    <definedName name="\0">#REF!</definedName>
    <definedName name="\1">#REF!</definedName>
    <definedName name="\2">#REF!</definedName>
    <definedName name="\3">#REF!</definedName>
    <definedName name="\a" localSheetId="3">#REF!</definedName>
    <definedName name="\a" localSheetId="2">#REF!</definedName>
    <definedName name="\a">#N/A</definedName>
    <definedName name="\b" localSheetId="3">#REF!</definedName>
    <definedName name="\b" localSheetId="2">#REF!</definedName>
    <definedName name="\b">#N/A</definedName>
    <definedName name="\c" localSheetId="3">#REF!</definedName>
    <definedName name="\c" localSheetId="2">#REF!</definedName>
    <definedName name="\c">#REF!</definedName>
    <definedName name="\CABLE_1" localSheetId="3">#REF!</definedName>
    <definedName name="\CABLE_1" localSheetId="2">#REF!</definedName>
    <definedName name="\CABLE_1">#REF!</definedName>
    <definedName name="\CABLE_2" localSheetId="3">#REF!</definedName>
    <definedName name="\CABLE_2" localSheetId="2">#REF!</definedName>
    <definedName name="\CABLE_2">#REF!</definedName>
    <definedName name="\CABLE_SLEEV">#REF!</definedName>
    <definedName name="\d">[2]예상!#REF!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LARGE">#REF!</definedName>
    <definedName name="\m">#REF!</definedName>
    <definedName name="\MIDDLE">#REF!</definedName>
    <definedName name="\n">#REF!</definedName>
    <definedName name="\o">#REF!</definedName>
    <definedName name="\p" localSheetId="3">#REF!</definedName>
    <definedName name="\p" localSheetId="2">#REF!</definedName>
    <definedName name="\p">#N/A</definedName>
    <definedName name="\q" localSheetId="3">#REF!</definedName>
    <definedName name="\q" localSheetId="2">#REF!</definedName>
    <definedName name="\q">#REF!</definedName>
    <definedName name="\r" localSheetId="3">#REF!</definedName>
    <definedName name="\r" localSheetId="2">#REF!</definedName>
    <definedName name="\r">#REF!</definedName>
    <definedName name="\s" localSheetId="3">#REF!</definedName>
    <definedName name="\s" localSheetId="2">#REF!</definedName>
    <definedName name="\s">#REF!</definedName>
    <definedName name="\SMALL">#REF!</definedName>
    <definedName name="\t">#REF!</definedName>
    <definedName name="\u">#REF!</definedName>
    <definedName name="\v">#N/A</definedName>
    <definedName name="\w">#REF!</definedName>
    <definedName name="\x">#REF!</definedName>
    <definedName name="\y">#REF!</definedName>
    <definedName name="\z" localSheetId="3">#REF!</definedName>
    <definedName name="\z" localSheetId="2">#REF!</definedName>
    <definedName name="\z">#N/A</definedName>
    <definedName name="\기타_1" localSheetId="3">#REF!</definedName>
    <definedName name="\기타_1" localSheetId="2">#REF!</definedName>
    <definedName name="\기타_1">#REF!</definedName>
    <definedName name="\기타_2" localSheetId="3">#REF!</definedName>
    <definedName name="\기타_2" localSheetId="2">#REF!</definedName>
    <definedName name="\기타_2">#REF!</definedName>
    <definedName name="\기타_3" localSheetId="3">#REF!</definedName>
    <definedName name="\기타_3" localSheetId="2">#REF!</definedName>
    <definedName name="\기타_3">#REF!</definedName>
    <definedName name="\기타_4">#REF!</definedName>
    <definedName name="\기타_5">#REF!</definedName>
    <definedName name="\변압기">#REF!</definedName>
    <definedName name="\분전반">#REF!</definedName>
    <definedName name="\품셈1">[3]품셈표!#REF!</definedName>
    <definedName name="\품셈2">[3]품셈표!#REF!</definedName>
    <definedName name="\품셈3">[3]품셈표!#REF!</definedName>
    <definedName name="\품셈4">[3]품셈표!#REF!</definedName>
    <definedName name="\품셈5">[3]품셈표!#REF!</definedName>
    <definedName name="\품셈6">[3]품셈표!#REF!</definedName>
    <definedName name="\품셈7">[3]품셈표!#REF!</definedName>
    <definedName name="\품셈8">[3]품셈표!#REF!</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#REF!</definedName>
    <definedName name="____????">#REF!</definedName>
    <definedName name="___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A65900">#REF!</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C65537">#REF!</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top1">{30,140,350,160,"",""}</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145">#REF!</definedName>
    <definedName name="_______a146">#REF!</definedName>
    <definedName name="_______a147">#REF!</definedName>
    <definedName name="_______A20">#REF!</definedName>
    <definedName name="_______A65555">#REF!</definedName>
    <definedName name="_______A65655">#REF!</definedName>
    <definedName name="_______A65900">#REF!</definedName>
    <definedName name="_______A999999">#N/A</definedName>
    <definedName name="_______ap2">#N/A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CT5">#REF!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FT1">#REF!,#REF!,#REF!,#REF!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TTT1">#REF!</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145">#REF!</definedName>
    <definedName name="______a146">#REF!</definedName>
    <definedName name="______a147">#REF!</definedName>
    <definedName name="______A20">#REF!</definedName>
    <definedName name="______A65555">#REF!</definedName>
    <definedName name="______A65655">#REF!</definedName>
    <definedName name="______A65900">#REF!</definedName>
    <definedName name="______A999999">#N/A</definedName>
    <definedName name="______alm1">#REF!</definedName>
    <definedName name="______alm2">#REF!</definedName>
    <definedName name="______AMP1">[4]견적!#REF!</definedName>
    <definedName name="______ap2">#N/A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100000">#REF!</definedName>
    <definedName name="______C65537">#REF!</definedName>
    <definedName name="______CAB1">#REF!</definedName>
    <definedName name="______CAB5">#REF!</definedName>
    <definedName name="______CAB7">[5]견!#REF!</definedName>
    <definedName name="______CAD15">#REF!</definedName>
    <definedName name="______CAD25">#REF!</definedName>
    <definedName name="______CCT1">[4]견적!#REF!</definedName>
    <definedName name="______CCT2">[4]견적!#REF!</definedName>
    <definedName name="______CT5">#REF!</definedName>
    <definedName name="______day3">#REF!</definedName>
    <definedName name="______day4">#REF!</definedName>
    <definedName name="______DLS7">[6]견적!#REF!</definedName>
    <definedName name="______dwg1">#N/A</definedName>
    <definedName name="______HUN1">[7]Sheet4!$I$9:$N$14</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JA2">#REF!</definedName>
    <definedName name="______JAP97">#REF!</definedName>
    <definedName name="______JAP98">#REF!</definedName>
    <definedName name="______JO11">#REF!</definedName>
    <definedName name="______Key11" hidden="1">#REF!</definedName>
    <definedName name="______KLN1">#REF!</definedName>
    <definedName name="______KOR97">#REF!</definedName>
    <definedName name="______KOR98">#REF!</definedName>
    <definedName name="______lbc11">#REF!</definedName>
    <definedName name="______lee21">#REF!</definedName>
    <definedName name="______LSK1">#REF!</definedName>
    <definedName name="______LSK2">#REF!</definedName>
    <definedName name="______LSK3">#REF!</definedName>
    <definedName name="______LTG1">[4]견적!#REF!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FT1">#REF!,#REF!,#REF!,#REF!</definedName>
    <definedName name="______NMB96">#REF!</definedName>
    <definedName name="______NON1">#REF!</definedName>
    <definedName name="______NON2">#N/A</definedName>
    <definedName name="______Per2">#N/A</definedName>
    <definedName name="______PH1">#REF!</definedName>
    <definedName name="______PNL1">[4]견적!#REF!</definedName>
    <definedName name="______PVC200">#REF!</definedName>
    <definedName name="______PVC250">#REF!</definedName>
    <definedName name="______PVC36">#REF!</definedName>
    <definedName name="______QTY1">#REF!</definedName>
    <definedName name="______QTY2">#REF!</definedName>
    <definedName name="______ST1">#N/A</definedName>
    <definedName name="______SUB1">#REF!</definedName>
    <definedName name="______SUB2">#REF!</definedName>
    <definedName name="______SUB3">#REF!</definedName>
    <definedName name="______SUB4">#N/A</definedName>
    <definedName name="______THK1">IF([8]PIPE!XEW1+2*[8]PIPE!XEX1&gt;=750,"0.8t","0.6t")</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OT1">#N/A</definedName>
    <definedName name="______TOT2">#N/A</definedName>
    <definedName name="______TR1">#REF!</definedName>
    <definedName name="______tt1" localSheetId="3" hidden="1">{#N/A,#N/A,TRUE,"일정"}</definedName>
    <definedName name="______tt1" localSheetId="2" hidden="1">{#N/A,#N/A,TRUE,"일정"}</definedName>
    <definedName name="______tt1" hidden="1">{#N/A,#N/A,TRUE,"일정"}</definedName>
    <definedName name="______tt195">#REF!</definedName>
    <definedName name="______TTT1">#REF!</definedName>
    <definedName name="______UP1">[4]견적!#REF!</definedName>
    <definedName name="______WK7">[6]견적!#REF!</definedName>
    <definedName name="______WW1">#REF!</definedName>
    <definedName name="______WW2">#REF!</definedName>
    <definedName name="______xlfn.BAHTTEXT" hidden="1">#NAME?</definedName>
    <definedName name="______ZZ1">#REF!</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#REF!</definedName>
    <definedName name="_____A20">#REF!</definedName>
    <definedName name="_____A65555">#REF!</definedName>
    <definedName name="_____A65655">#REF!</definedName>
    <definedName name="_____A65900">#REF!</definedName>
    <definedName name="_____A999999">#N/A</definedName>
    <definedName name="_____alm1">#REF!</definedName>
    <definedName name="_____alm2">#REF!</definedName>
    <definedName name="_____AMP1">[9]견적!#REF!</definedName>
    <definedName name="_____ap2">#N/A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B20996">#REF!</definedName>
    <definedName name="_____C100000">#REF!</definedName>
    <definedName name="_____C65537">#REF!</definedName>
    <definedName name="_____CAB1">#REF!</definedName>
    <definedName name="_____CAB5">#REF!</definedName>
    <definedName name="_____CAB7">[10]견!#REF!</definedName>
    <definedName name="_____CAD15">#REF!</definedName>
    <definedName name="_____CAD25">#REF!</definedName>
    <definedName name="_____CCT1">[9]견적!#REF!</definedName>
    <definedName name="_____CCT2">[9]견적!#REF!</definedName>
    <definedName name="_____CT5">#REF!</definedName>
    <definedName name="_____D16542">#REF!</definedName>
    <definedName name="_____day3">#REF!</definedName>
    <definedName name="_____day4">#REF!</definedName>
    <definedName name="_____DLS7">[6]견적!#REF!</definedName>
    <definedName name="_____dwg1">#N/A</definedName>
    <definedName name="_____f2">#REF!</definedName>
    <definedName name="_____HUN1">[7]Sheet4!$I$9:$N$14</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2">#REF!</definedName>
    <definedName name="_____JAP97">#REF!</definedName>
    <definedName name="_____JAP98">#REF!</definedName>
    <definedName name="_____JO11">#REF!</definedName>
    <definedName name="_____Key11" hidden="1">#REF!</definedName>
    <definedName name="_____KLN1">#REF!</definedName>
    <definedName name="_____KOR97">#REF!</definedName>
    <definedName name="_____KOR98">#REF!</definedName>
    <definedName name="_____lbc11">#REF!</definedName>
    <definedName name="_____lee21">#REF!</definedName>
    <definedName name="_____LSK1">#REF!</definedName>
    <definedName name="_____LSK2">#REF!</definedName>
    <definedName name="_____LSK3">#REF!</definedName>
    <definedName name="_____LTG1">[9]견적!#REF!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1" localSheetId="3">ROUND('БП Анг'!_____NEW1*0.0254,3)</definedName>
    <definedName name="_____NEW1" localSheetId="2">ROUND('Форма-отчета 16'!_____NEW1*0.0254,3)</definedName>
    <definedName name="_____NEW1">#N/A</definedName>
    <definedName name="_____NEW2" localSheetId="3">ROUND('БП Анг'!_____NEW2*0.0254,3)</definedName>
    <definedName name="_____NEW2" localSheetId="2">ROUND('Форма-отчета 16'!_____NEW2*0.0254,3)</definedName>
    <definedName name="_____NEW2">#N/A</definedName>
    <definedName name="_____NEW3" localSheetId="3">ROUND('БП Анг'!_____NEW3*0.0254,3)</definedName>
    <definedName name="_____NEW3" localSheetId="2">ROUND('Форма-отчета 16'!_____NEW3*0.0254,3)</definedName>
    <definedName name="_____NEW3">#N/A</definedName>
    <definedName name="_____NEW5" localSheetId="3">ROUND('БП Анг'!_____NEW5*0.0254,3)</definedName>
    <definedName name="_____NEW5" localSheetId="2">ROUND('Форма-отчета 16'!_____NEW5*0.0254,3)</definedName>
    <definedName name="_____NEW5">#N/A</definedName>
    <definedName name="_____NFT1">#REF!,#REF!,#REF!,#REF!</definedName>
    <definedName name="_____NMB96" localSheetId="3">#REF!</definedName>
    <definedName name="_____NMB96" localSheetId="2">#REF!</definedName>
    <definedName name="_____NMB96">#REF!</definedName>
    <definedName name="_____NON1" localSheetId="3">#REF!</definedName>
    <definedName name="_____NON1" localSheetId="2">#REF!</definedName>
    <definedName name="_____NON1">#REF!</definedName>
    <definedName name="_____NON2">#N/A</definedName>
    <definedName name="_____P1" localSheetId="3">#REF!</definedName>
    <definedName name="_____P1" localSheetId="2">#REF!</definedName>
    <definedName name="_____P1">#REF!</definedName>
    <definedName name="_____P10">#REF!</definedName>
    <definedName name="_____P11">#REF!</definedName>
    <definedName name="_____P12">#REF!</definedName>
    <definedName name="_____P13">#REF!</definedName>
    <definedName name="_____P14">#REF!</definedName>
    <definedName name="_____P15">#REF!</definedName>
    <definedName name="_____P16">#REF!</definedName>
    <definedName name="_____P17">#REF!</definedName>
    <definedName name="_____P2">#REF!</definedName>
    <definedName name="_____P3">#REF!</definedName>
    <definedName name="_____P4">#REF!</definedName>
    <definedName name="_____P5">#REF!</definedName>
    <definedName name="_____P6">#REF!</definedName>
    <definedName name="_____P7">#REF!</definedName>
    <definedName name="_____P8">#REF!</definedName>
    <definedName name="_____P9">#REF!</definedName>
    <definedName name="_____Per2">#N/A</definedName>
    <definedName name="_____PH1">#REF!</definedName>
    <definedName name="_____PNL1">[9]견적!#REF!</definedName>
    <definedName name="_____PVC200">#REF!</definedName>
    <definedName name="_____PVC250">#REF!</definedName>
    <definedName name="_____PVC36">#REF!</definedName>
    <definedName name="_____QTY1">#REF!</definedName>
    <definedName name="_____QTY2">#REF!</definedName>
    <definedName name="_____ST1">#N/A</definedName>
    <definedName name="_____SUB1">#REF!</definedName>
    <definedName name="_____SUB2">#REF!</definedName>
    <definedName name="_____SUB3">#REF!</definedName>
    <definedName name="_____SUB4">#N/A</definedName>
    <definedName name="_____THK1">IF([8]PIPE!XEW1+2*[8]PIPE!XEX1&gt;=750,"0.8t","0.6t")</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OT1">#N/A</definedName>
    <definedName name="_____TOT2">#N/A</definedName>
    <definedName name="_____TR1">#REF!</definedName>
    <definedName name="_____tt1" localSheetId="3" hidden="1">{#N/A,#N/A,TRUE,"일정"}</definedName>
    <definedName name="_____tt1" localSheetId="2" hidden="1">{#N/A,#N/A,TRUE,"일정"}</definedName>
    <definedName name="_____tt1" hidden="1">{#N/A,#N/A,TRUE,"일정"}</definedName>
    <definedName name="_____tt195">#REF!</definedName>
    <definedName name="_____TTT1">#REF!</definedName>
    <definedName name="_____UP1">[9]견적!#REF!</definedName>
    <definedName name="_____WK7">[6]견적!#REF!</definedName>
    <definedName name="_____WW1">#REF!</definedName>
    <definedName name="_____WW2">#REF!</definedName>
    <definedName name="_____xlfn.BAHTTEXT" hidden="1">#NAME?</definedName>
    <definedName name="_____xlfn.RTD" hidden="1">#NAME?</definedName>
    <definedName name="_____ZZ1">#REF!</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145">#REF!</definedName>
    <definedName name="____a146">#REF!</definedName>
    <definedName name="____a147">#REF!</definedName>
    <definedName name="____A2">#REF!</definedName>
    <definedName name="____A20">#REF!</definedName>
    <definedName name="____A65555">#REF!</definedName>
    <definedName name="____A65655">#REF!</definedName>
    <definedName name="____A65900">#REF!</definedName>
    <definedName name="____A999999">#N/A</definedName>
    <definedName name="____alm1">#REF!</definedName>
    <definedName name="____alm2">#REF!</definedName>
    <definedName name="____AMP1">[4]견적!#REF!</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B20996">#REF!</definedName>
    <definedName name="____C100000">#REF!</definedName>
    <definedName name="____C65537">#REF!</definedName>
    <definedName name="____CAB1">#REF!</definedName>
    <definedName name="____CAB5">#REF!</definedName>
    <definedName name="____CAB7">[5]견!#REF!</definedName>
    <definedName name="____CAD15">#REF!</definedName>
    <definedName name="____CAD25">#REF!</definedName>
    <definedName name="____CCT1">[4]견적!#REF!</definedName>
    <definedName name="____CCT2">[4]견적!#REF!</definedName>
    <definedName name="____CT5">#REF!</definedName>
    <definedName name="____D16542">#REF!</definedName>
    <definedName name="____day3">#REF!</definedName>
    <definedName name="____day4">#REF!</definedName>
    <definedName name="____DLS7">[6]견적!#REF!</definedName>
    <definedName name="____dwg1">#N/A</definedName>
    <definedName name="____f2">#REF!</definedName>
    <definedName name="____HUN1">[7]Sheet4!$I$9:$N$14</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JA2">#REF!</definedName>
    <definedName name="____JAP97">#REF!</definedName>
    <definedName name="____JAP98">#REF!</definedName>
    <definedName name="____JO11">#REF!</definedName>
    <definedName name="____Key11" hidden="1">#REF!</definedName>
    <definedName name="____KLN1">#REF!</definedName>
    <definedName name="____KOR97">#REF!</definedName>
    <definedName name="____KOR98">#REF!</definedName>
    <definedName name="____lbc11">#REF!</definedName>
    <definedName name="____lee21">#REF!</definedName>
    <definedName name="____LSK1">#REF!</definedName>
    <definedName name="____LSK2">#REF!</definedName>
    <definedName name="____LSK3">#REF!</definedName>
    <definedName name="____LTG1">[4]견적!#REF!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EW1" localSheetId="3">ROUND('БП Анг'!____NEW1*0.0254,3)</definedName>
    <definedName name="____NEW1" localSheetId="2">ROUND('Форма-отчета 16'!____NEW1*0.0254,3)</definedName>
    <definedName name="____NEW1">#N/A</definedName>
    <definedName name="____NEW2" localSheetId="3">ROUND('БП Анг'!____NEW2*0.0254,3)</definedName>
    <definedName name="____NEW2" localSheetId="2">ROUND('Форма-отчета 16'!____NEW2*0.0254,3)</definedName>
    <definedName name="____NEW2">#N/A</definedName>
    <definedName name="____NEW3" localSheetId="3">ROUND('БП Анг'!____NEW3*0.0254,3)</definedName>
    <definedName name="____NEW3" localSheetId="2">ROUND('Форма-отчета 16'!____NEW3*0.0254,3)</definedName>
    <definedName name="____NEW3">#N/A</definedName>
    <definedName name="____NEW5" localSheetId="3">ROUND('БП Анг'!____NEW5*0.0254,3)</definedName>
    <definedName name="____NEW5" localSheetId="2">ROUND('Форма-отчета 16'!____NEW5*0.0254,3)</definedName>
    <definedName name="____NEW5">#N/A</definedName>
    <definedName name="____NFT1" localSheetId="3">#REF!,#REF!,#REF!,#REF!</definedName>
    <definedName name="____NFT1" localSheetId="2">#REF!,#REF!,#REF!,#REF!</definedName>
    <definedName name="____NFT1">#REF!,#REF!,#REF!,#REF!</definedName>
    <definedName name="____NMB96">#REF!</definedName>
    <definedName name="____NON1">#REF!</definedName>
    <definedName name="____NON2">#N/A</definedName>
    <definedName name="____P1">#REF!</definedName>
    <definedName name="____P10">#REF!</definedName>
    <definedName name="____P11">#REF!</definedName>
    <definedName name="____P12">#REF!</definedName>
    <definedName name="____P13">#REF!</definedName>
    <definedName name="____P14">#REF!</definedName>
    <definedName name="____P15">#REF!</definedName>
    <definedName name="____P16">#REF!</definedName>
    <definedName name="____P17">#REF!</definedName>
    <definedName name="____P2">#REF!</definedName>
    <definedName name="____P3">#REF!</definedName>
    <definedName name="____P4">#REF!</definedName>
    <definedName name="____P5">#REF!</definedName>
    <definedName name="____P6">#REF!</definedName>
    <definedName name="____P7">#REF!</definedName>
    <definedName name="____P8">#REF!</definedName>
    <definedName name="____P9">#REF!</definedName>
    <definedName name="____Per2">#N/A</definedName>
    <definedName name="____PH1">#REF!</definedName>
    <definedName name="____PNL1">[4]견적!#REF!</definedName>
    <definedName name="____PVC200">#REF!</definedName>
    <definedName name="____PVC250">#REF!</definedName>
    <definedName name="____PVC36">#REF!</definedName>
    <definedName name="____QTY1">#REF!</definedName>
    <definedName name="____QTY2">#REF!</definedName>
    <definedName name="____ST1">#N/A</definedName>
    <definedName name="____SUB1">#REF!</definedName>
    <definedName name="____SUB2">#REF!</definedName>
    <definedName name="____SUB3">#REF!</definedName>
    <definedName name="____SUB4">#N/A</definedName>
    <definedName name="____THK1" localSheetId="3">IF([11]PIPE!XEW1+2*[11]PIPE!XEX1&gt;=750,"0.8t","0.6t")</definedName>
    <definedName name="____THK1" localSheetId="2">IF([11]PIPE!XEW1+2*[11]PIPE!XEX1&gt;=750,"0.8t","0.6t")</definedName>
    <definedName name="____THK1">IF([12]PIPE!XEW1+2*[12]PIPE!XEX1&gt;=750,"0.8t","0.6t")</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OT1">#N/A</definedName>
    <definedName name="____TOT2">#N/A</definedName>
    <definedName name="____TR1">#REF!</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UP1">[4]견적!#REF!</definedName>
    <definedName name="____WK7">[6]견적!#REF!</definedName>
    <definedName name="____WW1">#REF!</definedName>
    <definedName name="____WW2">#REF!</definedName>
    <definedName name="____xlfn.BAHTTEXT" hidden="1">#NAME?</definedName>
    <definedName name="____xlfn.RTD" hidden="1">#NAME?</definedName>
    <definedName name="____ZZ1">#REF!</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#REF!</definedName>
    <definedName name="___A20">#REF!</definedName>
    <definedName name="___A65555">#REF!</definedName>
    <definedName name="___A65655">#REF!</definedName>
    <definedName name="___A65900">#REF!</definedName>
    <definedName name="___A999999">#N/A</definedName>
    <definedName name="___alm1">#REF!</definedName>
    <definedName name="___alm2">#REF!</definedName>
    <definedName name="___AMP1">[13]견적!#REF!</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B20996">#REF!</definedName>
    <definedName name="___C100000">#REF!</definedName>
    <definedName name="___C65537">#REF!</definedName>
    <definedName name="___CAB1">#REF!</definedName>
    <definedName name="___CAB5">#REF!</definedName>
    <definedName name="___CAB7">[14]견!#REF!</definedName>
    <definedName name="___CAD15" localSheetId="3">#REF!</definedName>
    <definedName name="___CAD15" localSheetId="2">#REF!</definedName>
    <definedName name="___CAD15">#REF!</definedName>
    <definedName name="___CAD25" localSheetId="3">#REF!</definedName>
    <definedName name="___CAD25" localSheetId="2">#REF!</definedName>
    <definedName name="___CAD25">#REF!</definedName>
    <definedName name="___CCT1" localSheetId="3">[13]견적!#REF!</definedName>
    <definedName name="___CCT1" localSheetId="2">[13]견적!#REF!</definedName>
    <definedName name="___CCT1">[13]견적!#REF!</definedName>
    <definedName name="___CCT2" localSheetId="3">[13]견적!#REF!</definedName>
    <definedName name="___CCT2" localSheetId="2">[13]견적!#REF!</definedName>
    <definedName name="___CCT2">[13]견적!#REF!</definedName>
    <definedName name="___CT5" localSheetId="3">#REF!</definedName>
    <definedName name="___CT5" localSheetId="2">#REF!</definedName>
    <definedName name="___CT5">#REF!</definedName>
    <definedName name="___D16542" localSheetId="3">#REF!</definedName>
    <definedName name="___D16542" localSheetId="2">#REF!</definedName>
    <definedName name="___D16542">#REF!</definedName>
    <definedName name="___day3" localSheetId="3">#REF!</definedName>
    <definedName name="___day3" localSheetId="2">#REF!</definedName>
    <definedName name="___day3">#REF!</definedName>
    <definedName name="___day4">#REF!</definedName>
    <definedName name="___DLS7">[6]견적!#REF!</definedName>
    <definedName name="___dwg1">#N/A</definedName>
    <definedName name="___f2">#REF!</definedName>
    <definedName name="___HUN1">[7]Sheet4!$I$9:$N$14</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2">#REF!</definedName>
    <definedName name="___JAP97">#REF!</definedName>
    <definedName name="___JAP98">#REF!</definedName>
    <definedName name="___JO11">#REF!</definedName>
    <definedName name="___Key11" hidden="1">#REF!</definedName>
    <definedName name="___KLN1">#REF!</definedName>
    <definedName name="___KOR97">#REF!</definedName>
    <definedName name="___KOR98">#REF!</definedName>
    <definedName name="___lbc11">#REF!</definedName>
    <definedName name="___lee21">#REF!</definedName>
    <definedName name="___LSK1">#REF!</definedName>
    <definedName name="___LSK2">#REF!</definedName>
    <definedName name="___LSK3">#REF!</definedName>
    <definedName name="___LTG1">[13]견적!#REF!</definedName>
    <definedName name="___M100000" localSheetId="3">#REF!</definedName>
    <definedName name="___M100000" localSheetId="2">#REF!</definedName>
    <definedName name="___M100000">#REF!</definedName>
    <definedName name="___M66002" localSheetId="3">#REF!</definedName>
    <definedName name="___M66002" localSheetId="2">#REF!</definedName>
    <definedName name="___M66002">#REF!</definedName>
    <definedName name="___M67002" localSheetId="3">#REF!</definedName>
    <definedName name="___M67002" localSheetId="2">#REF!</definedName>
    <definedName name="___M67002">#REF!</definedName>
    <definedName name="___M68000">#REF!</definedName>
    <definedName name="___M68002">#REF!</definedName>
    <definedName name="___M70000">#REF!</definedName>
    <definedName name="___M90000">#REF!</definedName>
    <definedName name="___NEW1" localSheetId="3">ROUND([15]!_xlbgnm.NEW1*0.0254,3)</definedName>
    <definedName name="___NEW1">ROUND([15]!_xlbgnm.NEW1*0.0254,3)</definedName>
    <definedName name="___NEW2" localSheetId="3">ROUND([15]!_xlbgnm.NEW2*0.0254,3)</definedName>
    <definedName name="___NEW2">ROUND([15]!_xlbgnm.NEW2*0.0254,3)</definedName>
    <definedName name="___NEW3" localSheetId="3">ROUND([15]!_xlbgnm.NEW3*0.0254,3)</definedName>
    <definedName name="___NEW3">ROUND([15]!_xlbgnm.NEW3*0.0254,3)</definedName>
    <definedName name="___NEW5" localSheetId="3">ROUND([15]!_xlbgnm.NEW5*0.0254,3)</definedName>
    <definedName name="___NEW5">ROUND([15]!_xlbgnm.NEW5*0.0254,3)</definedName>
    <definedName name="___NFT1" localSheetId="3">#REF!,#REF!,#REF!,#REF!</definedName>
    <definedName name="___NFT1" localSheetId="2">#REF!,#REF!,#REF!,#REF!</definedName>
    <definedName name="___NFT1">#REF!,#REF!,#REF!,#REF!</definedName>
    <definedName name="___NMB96">#REF!</definedName>
    <definedName name="___NON1">#REF!</definedName>
    <definedName name="___NON2">#N/A</definedName>
    <definedName name="___P1">#REF!</definedName>
    <definedName name="___P10">#REF!</definedName>
    <definedName name="___P11">#REF!</definedName>
    <definedName name="___P12">#REF!</definedName>
    <definedName name="___P13">#REF!</definedName>
    <definedName name="___P14">#REF!</definedName>
    <definedName name="___P15">#REF!</definedName>
    <definedName name="___P16">#REF!</definedName>
    <definedName name="___P17">#REF!</definedName>
    <definedName name="___P2">#REF!</definedName>
    <definedName name="___P3">#REF!</definedName>
    <definedName name="___P4">#REF!</definedName>
    <definedName name="___P5">#REF!</definedName>
    <definedName name="___P6">#REF!</definedName>
    <definedName name="___P7">#REF!</definedName>
    <definedName name="___P8">#REF!</definedName>
    <definedName name="___P9">#REF!</definedName>
    <definedName name="___Per2">#N/A</definedName>
    <definedName name="___PH1">#REF!</definedName>
    <definedName name="___PNL1">[13]견적!#REF!</definedName>
    <definedName name="___PVC200" localSheetId="3">#REF!</definedName>
    <definedName name="___PVC200" localSheetId="2">#REF!</definedName>
    <definedName name="___PVC200">#REF!</definedName>
    <definedName name="___PVC250" localSheetId="3">#REF!</definedName>
    <definedName name="___PVC250" localSheetId="2">#REF!</definedName>
    <definedName name="___PVC250">#REF!</definedName>
    <definedName name="___PVC36" localSheetId="3">#REF!</definedName>
    <definedName name="___PVC36" localSheetId="2">#REF!</definedName>
    <definedName name="___PVC36">#REF!</definedName>
    <definedName name="___QTY1">#REF!</definedName>
    <definedName name="___QTY2">#REF!</definedName>
    <definedName name="___ST1">#N/A</definedName>
    <definedName name="___SUB1">#REF!</definedName>
    <definedName name="___SUB2">#REF!</definedName>
    <definedName name="___SUB3">#REF!</definedName>
    <definedName name="___SUB4">#N/A</definedName>
    <definedName name="___THK1" localSheetId="3">IF([11]PIPE!XEW1+2*[11]PIPE!XEX1&gt;=750,"0.8t","0.6t")</definedName>
    <definedName name="___THK1" localSheetId="2">IF([11]PIPE!XEW1+2*[11]PIPE!XEX1&gt;=750,"0.8t","0.6t")</definedName>
    <definedName name="___THK1">IF([12]PIPE!XEW1+2*[12]PIPE!XEX1&gt;=750,"0.8t","0.6t")</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OT1">#N/A</definedName>
    <definedName name="___TOT2">#N/A</definedName>
    <definedName name="___TR1">#REF!</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UP1">[13]견적!#REF!</definedName>
    <definedName name="___WK7">[6]견적!#REF!</definedName>
    <definedName name="___WW1">#REF!</definedName>
    <definedName name="___WW2">#REF!</definedName>
    <definedName name="___xlfn.BAHTTEXT" hidden="1">#NAME?</definedName>
    <definedName name="___xlfn.RTD" hidden="1">#NAME?</definedName>
    <definedName name="___ZZ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 hidden="1">#REF!</definedName>
    <definedName name="__123Graph_LBL_B" hidden="1">#REF!</definedName>
    <definedName name="__123Graph_LBL_C" hidden="1">#REF!</definedName>
    <definedName name="__123Graph_LBL_D" hidden="1">#REF!</definedName>
    <definedName name="__123Graph_LBL_E" hidden="1">#REF!</definedName>
    <definedName name="__123Graph_LBL_F" hidden="1">#REF!</definedName>
    <definedName name="__123Graph_X" hidden="1">#REF!</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#REF!</definedName>
    <definedName name="__A20">#REF!</definedName>
    <definedName name="__A65555">#REF!</definedName>
    <definedName name="__A65655">#REF!</definedName>
    <definedName name="__A65900">#REF!</definedName>
    <definedName name="__A999999">#N/A</definedName>
    <definedName name="__alm1">#REF!</definedName>
    <definedName name="__alm2">#REF!</definedName>
    <definedName name="__AMP1">[13]견적!#REF!</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B20996">#REF!</definedName>
    <definedName name="__C100000">#REF!</definedName>
    <definedName name="__C65537">#REF!</definedName>
    <definedName name="__CAB1">#REF!</definedName>
    <definedName name="__CAB5">#REF!</definedName>
    <definedName name="__CAB7">[14]견!#REF!</definedName>
    <definedName name="__CAD15" localSheetId="3">#REF!</definedName>
    <definedName name="__CAD15" localSheetId="2">#REF!</definedName>
    <definedName name="__CAD15">#REF!</definedName>
    <definedName name="__CAD25" localSheetId="3">#REF!</definedName>
    <definedName name="__CAD25" localSheetId="2">#REF!</definedName>
    <definedName name="__CAD25">#REF!</definedName>
    <definedName name="__CCT1" localSheetId="3">[13]견적!#REF!</definedName>
    <definedName name="__CCT1" localSheetId="2">[13]견적!#REF!</definedName>
    <definedName name="__CCT1">[13]견적!#REF!</definedName>
    <definedName name="__CCT2" localSheetId="3">[13]견적!#REF!</definedName>
    <definedName name="__CCT2" localSheetId="2">[13]견적!#REF!</definedName>
    <definedName name="__CCT2">[13]견적!#REF!</definedName>
    <definedName name="__CT5" localSheetId="3">#REF!</definedName>
    <definedName name="__CT5" localSheetId="2">#REF!</definedName>
    <definedName name="__CT5">#REF!</definedName>
    <definedName name="__D16542" localSheetId="3">#REF!</definedName>
    <definedName name="__D16542" localSheetId="2">#REF!</definedName>
    <definedName name="__D16542">#REF!</definedName>
    <definedName name="__day3" localSheetId="3">#REF!</definedName>
    <definedName name="__day3" localSheetId="2">#REF!</definedName>
    <definedName name="__day3">#REF!</definedName>
    <definedName name="__day4">#REF!</definedName>
    <definedName name="__DLS7">[6]견적!#REF!</definedName>
    <definedName name="__dwg1">#N/A</definedName>
    <definedName name="__f2">#REF!</definedName>
    <definedName name="__HUN1">[7]Sheet4!$I$9:$N$14</definedName>
    <definedName name="__I______AU__E">#REF!</definedName>
    <definedName name="__IW1">'[16]Параметр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2">#REF!</definedName>
    <definedName name="__JAP97">#REF!</definedName>
    <definedName name="__JAP98">#REF!</definedName>
    <definedName name="__JO11">#REF!</definedName>
    <definedName name="__Key11" hidden="1">#REF!</definedName>
    <definedName name="__KLN1">#REF!</definedName>
    <definedName name="__KOR97">#REF!</definedName>
    <definedName name="__KOR98">#REF!</definedName>
    <definedName name="__lbc11">#REF!</definedName>
    <definedName name="__lee21">#REF!</definedName>
    <definedName name="__LSK1">#REF!</definedName>
    <definedName name="__LSK2">#REF!</definedName>
    <definedName name="__LSK3">#REF!</definedName>
    <definedName name="__LTG1">[13]견적!#REF!</definedName>
    <definedName name="__M100000" localSheetId="3">#REF!</definedName>
    <definedName name="__M100000" localSheetId="2">#REF!</definedName>
    <definedName name="__M100000">#REF!</definedName>
    <definedName name="__M66002" localSheetId="3">#REF!</definedName>
    <definedName name="__M66002" localSheetId="2">#REF!</definedName>
    <definedName name="__M66002">#REF!</definedName>
    <definedName name="__M67002" localSheetId="3">#REF!</definedName>
    <definedName name="__M67002" localSheetId="2">#REF!</definedName>
    <definedName name="__M67002">#REF!</definedName>
    <definedName name="__M68000">#REF!</definedName>
    <definedName name="__M68002">#REF!</definedName>
    <definedName name="__M70000">#REF!</definedName>
    <definedName name="__M90000">#REF!</definedName>
    <definedName name="__NEW1" localSheetId="3">ROUND('БП Анг'!__NEW1*0.0254,3)</definedName>
    <definedName name="__NEW1" localSheetId="2">ROUND('Форма-отчета 16'!__NEW1*0.0254,3)</definedName>
    <definedName name="__NEW1">#N/A</definedName>
    <definedName name="__NEW2" localSheetId="3">ROUND('БП Анг'!__NEW2*0.0254,3)</definedName>
    <definedName name="__NEW2" localSheetId="2">ROUND('Форма-отчета 16'!__NEW2*0.0254,3)</definedName>
    <definedName name="__NEW2">#N/A</definedName>
    <definedName name="__NEW3" localSheetId="3">ROUND('БП Анг'!__NEW3*0.0254,3)</definedName>
    <definedName name="__NEW3" localSheetId="2">ROUND('Форма-отчета 16'!__NEW3*0.0254,3)</definedName>
    <definedName name="__NEW3">#N/A</definedName>
    <definedName name="__NEW5" localSheetId="3">ROUND('БП Анг'!__NEW5*0.0254,3)</definedName>
    <definedName name="__NEW5" localSheetId="2">ROUND('Форма-отчета 16'!__NEW5*0.0254,3)</definedName>
    <definedName name="__NEW5">#N/A</definedName>
    <definedName name="__NFT1" localSheetId="3">#REF!,#REF!,#REF!,#REF!</definedName>
    <definedName name="__NFT1" localSheetId="2">#REF!,#REF!,#REF!,#REF!</definedName>
    <definedName name="__NFT1">#REF!,#REF!,#REF!,#REF!</definedName>
    <definedName name="__NMB96">#REF!</definedName>
    <definedName name="__NON1">#REF!</definedName>
    <definedName name="__NON2">#N/A</definedName>
    <definedName name="__P1">#REF!</definedName>
    <definedName name="__P10">#REF!</definedName>
    <definedName name="__P11">#REF!</definedName>
    <definedName name="__P12">#REF!</definedName>
    <definedName name="__P13">#REF!</definedName>
    <definedName name="__P14">#REF!</definedName>
    <definedName name="__P15">#REF!</definedName>
    <definedName name="__P16">#REF!</definedName>
    <definedName name="__P17">#REF!</definedName>
    <definedName name="__P2">#REF!</definedName>
    <definedName name="__P3">#REF!</definedName>
    <definedName name="__P4">#REF!</definedName>
    <definedName name="__P5">#REF!</definedName>
    <definedName name="__P6">#REF!</definedName>
    <definedName name="__P7">#REF!</definedName>
    <definedName name="__P8">#REF!</definedName>
    <definedName name="__P9">#REF!</definedName>
    <definedName name="__Per2">#N/A</definedName>
    <definedName name="__PH1">#REF!</definedName>
    <definedName name="__PNL1">[13]견적!#REF!</definedName>
    <definedName name="__PVC200" localSheetId="3">#REF!</definedName>
    <definedName name="__PVC200" localSheetId="2">#REF!</definedName>
    <definedName name="__PVC200">#REF!</definedName>
    <definedName name="__PVC250" localSheetId="3">#REF!</definedName>
    <definedName name="__PVC250" localSheetId="2">#REF!</definedName>
    <definedName name="__PVC250">#REF!</definedName>
    <definedName name="__PVC36" localSheetId="3">#REF!</definedName>
    <definedName name="__PVC36" localSheetId="2">#REF!</definedName>
    <definedName name="__PVC36">#REF!</definedName>
    <definedName name="__QTY1">#REF!</definedName>
    <definedName name="__QTY2">#REF!</definedName>
    <definedName name="__ST1">#N/A</definedName>
    <definedName name="__SUB1">#REF!</definedName>
    <definedName name="__SUB2">#REF!</definedName>
    <definedName name="__SUB3">#REF!</definedName>
    <definedName name="__SUB4">#N/A</definedName>
    <definedName name="__THK1" localSheetId="3">IF([11]PIPE!XEW1+2*[11]PIPE!XEX1&gt;=750,"0.8t","0.6t")</definedName>
    <definedName name="__THK1" localSheetId="2">IF([11]PIPE!XEW1+2*[11]PIPE!XEX1&gt;=750,"0.8t","0.6t")</definedName>
    <definedName name="__THK1">IF([12]PIPE!XEW1+2*[12]PIPE!XEX1&gt;=750,"0.8t","0.6t")</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OT1">#N/A</definedName>
    <definedName name="__TOT2">#N/A</definedName>
    <definedName name="__TR1">#REF!</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UP1">[13]견적!#REF!</definedName>
    <definedName name="__WK7">[6]견적!#REF!</definedName>
    <definedName name="__WW1">#REF!</definedName>
    <definedName name="__WW2">#REF!</definedName>
    <definedName name="__xlfn.BAHTTEXT" hidden="1">#NAME?</definedName>
    <definedName name="__xlfn.RTD" hidden="1">#NAME?</definedName>
    <definedName name="__ZZ1">#REF!</definedName>
    <definedName name="_07_2_7">#REF!</definedName>
    <definedName name="_08">#REF!</definedName>
    <definedName name="_088">#REF!</definedName>
    <definedName name="_1">[3]단중!#REF!</definedName>
    <definedName name="_1_0" hidden="1">[17]DHEQSUPT!#REF!</definedName>
    <definedName name="_1_0Print_Area" localSheetId="3">#REF!</definedName>
    <definedName name="_1_0Print_Area" localSheetId="2">#REF!</definedName>
    <definedName name="_1_0Print_Area">#REF!</definedName>
    <definedName name="_10">#REF!</definedName>
    <definedName name="_10_????" localSheetId="3">#REF!</definedName>
    <definedName name="_10_????" localSheetId="2">#REF!</definedName>
    <definedName name="_10_????">#REF!</definedName>
    <definedName name="_100_0누실적" localSheetId="3">#REF!</definedName>
    <definedName name="_100_0누실적" localSheetId="2">#REF!</definedName>
    <definedName name="_100_0누실적">#REF!</definedName>
    <definedName name="_100_0실적마">#REF!</definedName>
    <definedName name="_100_맨데이">#REF!</definedName>
    <definedName name="_100_인건비">#REF!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05P15_">#REF!</definedName>
    <definedName name="_10A_">[18]연돌일위집계!#REF!</definedName>
    <definedName name="_10A_1">[18]연돌일위집계!#REF!</definedName>
    <definedName name="_10A_10">[18]연돌일위집계!#REF!</definedName>
    <definedName name="_10A_11">[18]연돌일위집계!#REF!</definedName>
    <definedName name="_10A_12">[18]연돌일위집계!#REF!</definedName>
    <definedName name="_10A_13">[18]연돌일위집계!#REF!</definedName>
    <definedName name="_10A_14">[18]연돌일위집계!#REF!</definedName>
    <definedName name="_10A_15">[18]연돌일위집계!#REF!</definedName>
    <definedName name="_10A_16">[18]연돌일위집계!#REF!</definedName>
    <definedName name="_10A_17">[18]연돌일위집계!#REF!</definedName>
    <definedName name="_10A_18">[18]연돌일위집계!#REF!</definedName>
    <definedName name="_10A_19">[18]연돌일위집계!#REF!</definedName>
    <definedName name="_10A_2">[18]연돌일위집계!#REF!</definedName>
    <definedName name="_10A_20">[18]연돌일위집계!#REF!</definedName>
    <definedName name="_10A_21">[18]연돌일위집계!#REF!</definedName>
    <definedName name="_10A_22">[18]연돌일위집계!#REF!</definedName>
    <definedName name="_10A_23">[18]연돌일위집계!#REF!</definedName>
    <definedName name="_10A_24">[18]연돌일위집계!#REF!</definedName>
    <definedName name="_10A_25">[18]연돌일위집계!#REF!</definedName>
    <definedName name="_10A_26">[18]연돌일위집계!#REF!</definedName>
    <definedName name="_10A_27">[18]연돌일위집계!#REF!</definedName>
    <definedName name="_10A_28">[18]연돌일위집계!#REF!</definedName>
    <definedName name="_10A_29">[18]연돌일위집계!#REF!</definedName>
    <definedName name="_10A_3">[18]연돌일위집계!#REF!</definedName>
    <definedName name="_10A_30">[18]연돌일위집계!#REF!</definedName>
    <definedName name="_10A_31">[18]연돌일위집계!#REF!</definedName>
    <definedName name="_10A_32">[18]연돌일위집계!#REF!</definedName>
    <definedName name="_10A_33">[18]연돌일위집계!#REF!</definedName>
    <definedName name="_10A_34">[18]연돌일위집계!#REF!</definedName>
    <definedName name="_10A_35">[18]연돌일위집계!#REF!</definedName>
    <definedName name="_10A_36">[18]연돌일위집계!#REF!</definedName>
    <definedName name="_10A_37">[18]연돌일위집계!#REF!</definedName>
    <definedName name="_10A_38">[18]연돌일위집계!#REF!</definedName>
    <definedName name="_10A_39">[18]연돌일위집계!#REF!</definedName>
    <definedName name="_10A_4">[18]연돌일위집계!#REF!</definedName>
    <definedName name="_10A_40">[18]연돌일위집계!#REF!</definedName>
    <definedName name="_10A_41">[18]연돌일위집계!#REF!</definedName>
    <definedName name="_10A_42">[18]연돌일위집계!#REF!</definedName>
    <definedName name="_10A_43">[18]연돌일위집계!#REF!</definedName>
    <definedName name="_10A_44">[18]연돌일위집계!#REF!</definedName>
    <definedName name="_10A_45">[18]연돌일위집계!#REF!</definedName>
    <definedName name="_10A_46">[18]연돌일위집계!#REF!</definedName>
    <definedName name="_10A_47">[18]연돌일위집계!#REF!</definedName>
    <definedName name="_10A_48">[18]연돌일위집계!#REF!</definedName>
    <definedName name="_10A_49">[18]연돌일위집계!#REF!</definedName>
    <definedName name="_10A_5">[18]연돌일위집계!#REF!</definedName>
    <definedName name="_10A_50">[18]연돌일위집계!#REF!</definedName>
    <definedName name="_10A_51">[18]연돌일위집계!#REF!</definedName>
    <definedName name="_10A_52">[18]연돌일위집계!#REF!</definedName>
    <definedName name="_10A_53">[18]연돌일위집계!#REF!</definedName>
    <definedName name="_10A_54">[18]연돌일위집계!#REF!</definedName>
    <definedName name="_10A_55">[18]연돌일위집계!#REF!</definedName>
    <definedName name="_10A_56">[18]연돌일위집계!#REF!</definedName>
    <definedName name="_10A_57">[18]연돌일위집계!#REF!</definedName>
    <definedName name="_10A_58">[18]연돌일위집계!#REF!</definedName>
    <definedName name="_10A_59">[18]연돌일위집계!#REF!</definedName>
    <definedName name="_10A_6">[18]연돌일위집계!#REF!</definedName>
    <definedName name="_10A_60">[18]연돌일위집계!#REF!</definedName>
    <definedName name="_10A_61">#N/A</definedName>
    <definedName name="_10A_62">#N/A</definedName>
    <definedName name="_10A_63">#N/A</definedName>
    <definedName name="_10A_64">#N/A</definedName>
    <definedName name="_10A_65">#N/A</definedName>
    <definedName name="_10A_66">#N/A</definedName>
    <definedName name="_10A_67">#N/A</definedName>
    <definedName name="_10A_68">#N/A</definedName>
    <definedName name="_10A_69">#N/A</definedName>
    <definedName name="_10A_7">[18]연돌일위집계!#REF!</definedName>
    <definedName name="_10A_70">#N/A</definedName>
    <definedName name="_10A_71">#N/A</definedName>
    <definedName name="_10A_72">#N/A</definedName>
    <definedName name="_10A_73">#N/A</definedName>
    <definedName name="_10A_74">#N/A</definedName>
    <definedName name="_10A_75">#N/A</definedName>
    <definedName name="_10A_76">#N/A</definedName>
    <definedName name="_10A_77">#N/A</definedName>
    <definedName name="_10A_78">#N/A</definedName>
    <definedName name="_10A_79">#N/A</definedName>
    <definedName name="_10A_8">[18]연돌일위집계!#REF!</definedName>
    <definedName name="_10A_80">#N/A</definedName>
    <definedName name="_10A_81">#N/A</definedName>
    <definedName name="_10A_82">#N/A</definedName>
    <definedName name="_10A_83">#N/A</definedName>
    <definedName name="_10A_84">#N/A</definedName>
    <definedName name="_10A_85">#N/A</definedName>
    <definedName name="_10A_86">#N/A</definedName>
    <definedName name="_10A_87">#N/A</definedName>
    <definedName name="_10A_88">#N/A</definedName>
    <definedName name="_10A_89">#N/A</definedName>
    <definedName name="_10A_9">[18]연돌일위집계!#REF!</definedName>
    <definedName name="_10A_90">#N/A</definedName>
    <definedName name="_10B_">[18]연돌일위집계!#REF!</definedName>
    <definedName name="_10B_1">[18]연돌일위집계!#REF!</definedName>
    <definedName name="_10B_10">[18]연돌일위집계!#REF!</definedName>
    <definedName name="_10B_11">[18]연돌일위집계!#REF!</definedName>
    <definedName name="_10B_12">[18]연돌일위집계!#REF!</definedName>
    <definedName name="_10B_13">[18]연돌일위집계!#REF!</definedName>
    <definedName name="_10B_14">[18]연돌일위집계!#REF!</definedName>
    <definedName name="_10B_15">[18]연돌일위집계!#REF!</definedName>
    <definedName name="_10B_16">[18]연돌일위집계!#REF!</definedName>
    <definedName name="_10B_17">[18]연돌일위집계!#REF!</definedName>
    <definedName name="_10B_18">[18]연돌일위집계!#REF!</definedName>
    <definedName name="_10B_19">[18]연돌일위집계!#REF!</definedName>
    <definedName name="_10B_2">[18]연돌일위집계!#REF!</definedName>
    <definedName name="_10B_20">[18]연돌일위집계!#REF!</definedName>
    <definedName name="_10B_21">[18]연돌일위집계!#REF!</definedName>
    <definedName name="_10B_22">[18]연돌일위집계!#REF!</definedName>
    <definedName name="_10B_23">[18]연돌일위집계!#REF!</definedName>
    <definedName name="_10B_24">[18]연돌일위집계!#REF!</definedName>
    <definedName name="_10B_25">[18]연돌일위집계!#REF!</definedName>
    <definedName name="_10B_26">[18]연돌일위집계!#REF!</definedName>
    <definedName name="_10B_27">[18]연돌일위집계!#REF!</definedName>
    <definedName name="_10B_28">[18]연돌일위집계!#REF!</definedName>
    <definedName name="_10B_29">[18]연돌일위집계!#REF!</definedName>
    <definedName name="_10B_3">[18]연돌일위집계!#REF!</definedName>
    <definedName name="_10B_30">[18]연돌일위집계!#REF!</definedName>
    <definedName name="_10B_31">[18]연돌일위집계!#REF!</definedName>
    <definedName name="_10B_32">[18]연돌일위집계!#REF!</definedName>
    <definedName name="_10B_33">[18]연돌일위집계!#REF!</definedName>
    <definedName name="_10B_34">[18]연돌일위집계!#REF!</definedName>
    <definedName name="_10B_35">[18]연돌일위집계!#REF!</definedName>
    <definedName name="_10B_36">[18]연돌일위집계!#REF!</definedName>
    <definedName name="_10B_37">[18]연돌일위집계!#REF!</definedName>
    <definedName name="_10B_38">[18]연돌일위집계!#REF!</definedName>
    <definedName name="_10B_39">[18]연돌일위집계!#REF!</definedName>
    <definedName name="_10B_4">[18]연돌일위집계!#REF!</definedName>
    <definedName name="_10B_40">[18]연돌일위집계!#REF!</definedName>
    <definedName name="_10B_41">[18]연돌일위집계!#REF!</definedName>
    <definedName name="_10B_42">[18]연돌일위집계!#REF!</definedName>
    <definedName name="_10B_43">[18]연돌일위집계!#REF!</definedName>
    <definedName name="_10B_44">[18]연돌일위집계!#REF!</definedName>
    <definedName name="_10B_45">[18]연돌일위집계!#REF!</definedName>
    <definedName name="_10B_46">[18]연돌일위집계!#REF!</definedName>
    <definedName name="_10B_47">[18]연돌일위집계!#REF!</definedName>
    <definedName name="_10B_48">[18]연돌일위집계!#REF!</definedName>
    <definedName name="_10B_49">[18]연돌일위집계!#REF!</definedName>
    <definedName name="_10B_5">[18]연돌일위집계!#REF!</definedName>
    <definedName name="_10B_50">[18]연돌일위집계!#REF!</definedName>
    <definedName name="_10B_51">[18]연돌일위집계!#REF!</definedName>
    <definedName name="_10B_52">[18]연돌일위집계!#REF!</definedName>
    <definedName name="_10B_53">[18]연돌일위집계!#REF!</definedName>
    <definedName name="_10B_54">[18]연돌일위집계!#REF!</definedName>
    <definedName name="_10B_55">[18]연돌일위집계!#REF!</definedName>
    <definedName name="_10B_56">[18]연돌일위집계!#REF!</definedName>
    <definedName name="_10B_57">[18]연돌일위집계!#REF!</definedName>
    <definedName name="_10B_58">[18]연돌일위집계!#REF!</definedName>
    <definedName name="_10B_59">[18]연돌일위집계!#REF!</definedName>
    <definedName name="_10B_6">[18]연돌일위집계!#REF!</definedName>
    <definedName name="_10B_60">[18]연돌일위집계!#REF!</definedName>
    <definedName name="_10B_61">#N/A</definedName>
    <definedName name="_10B_62">#N/A</definedName>
    <definedName name="_10B_63">#N/A</definedName>
    <definedName name="_10B_64">#N/A</definedName>
    <definedName name="_10B_65">#N/A</definedName>
    <definedName name="_10B_66">#N/A</definedName>
    <definedName name="_10B_67">#N/A</definedName>
    <definedName name="_10B_68">#N/A</definedName>
    <definedName name="_10B_69">#N/A</definedName>
    <definedName name="_10B_7">[18]연돌일위집계!#REF!</definedName>
    <definedName name="_10B_70">#N/A</definedName>
    <definedName name="_10B_71">#N/A</definedName>
    <definedName name="_10B_72">#N/A</definedName>
    <definedName name="_10B_73">#N/A</definedName>
    <definedName name="_10B_74">#N/A</definedName>
    <definedName name="_10B_75">#N/A</definedName>
    <definedName name="_10B_76">#N/A</definedName>
    <definedName name="_10B_77">#N/A</definedName>
    <definedName name="_10B_78">#N/A</definedName>
    <definedName name="_10B_79">#N/A</definedName>
    <definedName name="_10B_8">[18]연돌일위집계!#REF!</definedName>
    <definedName name="_10B_80">#N/A</definedName>
    <definedName name="_10B_81">#N/A</definedName>
    <definedName name="_10B_82">#N/A</definedName>
    <definedName name="_10B_83">#N/A</definedName>
    <definedName name="_10B_84">#N/A</definedName>
    <definedName name="_10B_85">#N/A</definedName>
    <definedName name="_10B_86">#N/A</definedName>
    <definedName name="_10B_87">#N/A</definedName>
    <definedName name="_10B_88">#N/A</definedName>
    <definedName name="_10B_89">#N/A</definedName>
    <definedName name="_10B_9">[18]연돌일위집계!#REF!</definedName>
    <definedName name="_10B_90">#N/A</definedName>
    <definedName name="_10C_">[18]연돌일위집계!#REF!</definedName>
    <definedName name="_10C_1">[18]연돌일위집계!#REF!</definedName>
    <definedName name="_10C_10">[18]연돌일위집계!#REF!</definedName>
    <definedName name="_10C_11">[18]연돌일위집계!#REF!</definedName>
    <definedName name="_10C_12">[18]연돌일위집계!#REF!</definedName>
    <definedName name="_10C_13">[18]연돌일위집계!#REF!</definedName>
    <definedName name="_10C_14">[18]연돌일위집계!#REF!</definedName>
    <definedName name="_10C_15">[18]연돌일위집계!#REF!</definedName>
    <definedName name="_10C_16">[18]연돌일위집계!#REF!</definedName>
    <definedName name="_10C_17">[18]연돌일위집계!#REF!</definedName>
    <definedName name="_10C_18">[18]연돌일위집계!#REF!</definedName>
    <definedName name="_10C_19">[18]연돌일위집계!#REF!</definedName>
    <definedName name="_10C_2">[18]연돌일위집계!#REF!</definedName>
    <definedName name="_10C_20">[18]연돌일위집계!#REF!</definedName>
    <definedName name="_10C_21">[18]연돌일위집계!#REF!</definedName>
    <definedName name="_10C_22">[18]연돌일위집계!#REF!</definedName>
    <definedName name="_10C_23">[18]연돌일위집계!#REF!</definedName>
    <definedName name="_10C_24">[18]연돌일위집계!#REF!</definedName>
    <definedName name="_10C_25">[18]연돌일위집계!#REF!</definedName>
    <definedName name="_10C_26">[18]연돌일위집계!#REF!</definedName>
    <definedName name="_10C_27">[18]연돌일위집계!#REF!</definedName>
    <definedName name="_10C_28">[18]연돌일위집계!#REF!</definedName>
    <definedName name="_10C_29">[18]연돌일위집계!#REF!</definedName>
    <definedName name="_10C_3">[18]연돌일위집계!#REF!</definedName>
    <definedName name="_10C_30">[18]연돌일위집계!#REF!</definedName>
    <definedName name="_10C_31">[18]연돌일위집계!#REF!</definedName>
    <definedName name="_10C_32">[18]연돌일위집계!#REF!</definedName>
    <definedName name="_10C_33">[18]연돌일위집계!#REF!</definedName>
    <definedName name="_10C_34">[18]연돌일위집계!#REF!</definedName>
    <definedName name="_10C_35">[18]연돌일위집계!#REF!</definedName>
    <definedName name="_10C_36">[18]연돌일위집계!#REF!</definedName>
    <definedName name="_10C_37">[18]연돌일위집계!#REF!</definedName>
    <definedName name="_10C_38">[18]연돌일위집계!#REF!</definedName>
    <definedName name="_10C_39">[18]연돌일위집계!#REF!</definedName>
    <definedName name="_10C_4">[18]연돌일위집계!#REF!</definedName>
    <definedName name="_10C_40">[18]연돌일위집계!#REF!</definedName>
    <definedName name="_10C_41">[18]연돌일위집계!#REF!</definedName>
    <definedName name="_10C_42">[18]연돌일위집계!#REF!</definedName>
    <definedName name="_10C_43">[18]연돌일위집계!#REF!</definedName>
    <definedName name="_10C_44">[18]연돌일위집계!#REF!</definedName>
    <definedName name="_10C_45">[18]연돌일위집계!#REF!</definedName>
    <definedName name="_10C_46">[18]연돌일위집계!#REF!</definedName>
    <definedName name="_10C_47">[18]연돌일위집계!#REF!</definedName>
    <definedName name="_10C_48">[18]연돌일위집계!#REF!</definedName>
    <definedName name="_10C_49">[18]연돌일위집계!#REF!</definedName>
    <definedName name="_10C_5">[18]연돌일위집계!#REF!</definedName>
    <definedName name="_10C_50">[18]연돌일위집계!#REF!</definedName>
    <definedName name="_10C_51">[18]연돌일위집계!#REF!</definedName>
    <definedName name="_10C_52">[18]연돌일위집계!#REF!</definedName>
    <definedName name="_10C_53">[18]연돌일위집계!#REF!</definedName>
    <definedName name="_10C_54">[18]연돌일위집계!#REF!</definedName>
    <definedName name="_10C_55">[18]연돌일위집계!#REF!</definedName>
    <definedName name="_10C_56">[18]연돌일위집계!#REF!</definedName>
    <definedName name="_10C_57">[18]연돌일위집계!#REF!</definedName>
    <definedName name="_10C_58">[18]연돌일위집계!#REF!</definedName>
    <definedName name="_10C_59">[18]연돌일위집계!#REF!</definedName>
    <definedName name="_10C_6">[18]연돌일위집계!#REF!</definedName>
    <definedName name="_10C_60">[18]연돌일위집계!#REF!</definedName>
    <definedName name="_10C_61">#N/A</definedName>
    <definedName name="_10C_62">#N/A</definedName>
    <definedName name="_10C_63">#N/A</definedName>
    <definedName name="_10C_64">#N/A</definedName>
    <definedName name="_10C_65">#N/A</definedName>
    <definedName name="_10C_66">#N/A</definedName>
    <definedName name="_10C_67">#N/A</definedName>
    <definedName name="_10C_68">#N/A</definedName>
    <definedName name="_10C_69">#N/A</definedName>
    <definedName name="_10C_7">[18]연돌일위집계!#REF!</definedName>
    <definedName name="_10C_70">#N/A</definedName>
    <definedName name="_10C_71">#N/A</definedName>
    <definedName name="_10C_72">#N/A</definedName>
    <definedName name="_10C_73">#N/A</definedName>
    <definedName name="_10C_74">#N/A</definedName>
    <definedName name="_10C_75">#N/A</definedName>
    <definedName name="_10C_76">#N/A</definedName>
    <definedName name="_10C_77">#N/A</definedName>
    <definedName name="_10C_78">#N/A</definedName>
    <definedName name="_10C_79">#N/A</definedName>
    <definedName name="_10C_8">[18]연돌일위집계!#REF!</definedName>
    <definedName name="_10C_80">#N/A</definedName>
    <definedName name="_10C_81">#N/A</definedName>
    <definedName name="_10C_82">#N/A</definedName>
    <definedName name="_10C_83">#N/A</definedName>
    <definedName name="_10C_84">#N/A</definedName>
    <definedName name="_10C_85">#N/A</definedName>
    <definedName name="_10C_86">#N/A</definedName>
    <definedName name="_10C_87">#N/A</definedName>
    <definedName name="_10C_88">#N/A</definedName>
    <definedName name="_10C_89">#N/A</definedName>
    <definedName name="_10C_9">[18]연돌일위집계!#REF!</definedName>
    <definedName name="_10C_90">#N/A</definedName>
    <definedName name="_10D16542_">#REF!</definedName>
    <definedName name="_11" localSheetId="3">[19]국내!#REF!</definedName>
    <definedName name="_11" localSheetId="2">[19]국내!#REF!</definedName>
    <definedName name="_11">[20]국내!#REF!</definedName>
    <definedName name="_111" localSheetId="3">#REF!</definedName>
    <definedName name="_111" localSheetId="2">#REF!</definedName>
    <definedName name="_111">#REF!</definedName>
    <definedName name="_111P16_" localSheetId="3">#REF!</definedName>
    <definedName name="_111P16_" localSheetId="2">#REF!</definedName>
    <definedName name="_111P16_">#REF!</definedName>
    <definedName name="_117P17_" localSheetId="3">#REF!</definedName>
    <definedName name="_117P17_" localSheetId="2">#REF!</definedName>
    <definedName name="_117P17_">#REF!</definedName>
    <definedName name="_118P2_">#REF!</definedName>
    <definedName name="_119P3_">#REF!</definedName>
    <definedName name="_11A_1">[18]연돌일위집계!#REF!</definedName>
    <definedName name="_11A_10">[18]연돌일위집계!#REF!</definedName>
    <definedName name="_11A_11">[18]연돌일위집계!#REF!</definedName>
    <definedName name="_11A_12">[18]연돌일위집계!#REF!</definedName>
    <definedName name="_11A_13">[18]연돌일위집계!#REF!</definedName>
    <definedName name="_11A_14">[18]연돌일위집계!#REF!</definedName>
    <definedName name="_11A_15">[18]연돌일위집계!#REF!</definedName>
    <definedName name="_11A_16">[18]연돌일위집계!#REF!</definedName>
    <definedName name="_11A_17">[18]연돌일위집계!#REF!</definedName>
    <definedName name="_11A_18">[18]연돌일위집계!#REF!</definedName>
    <definedName name="_11A_19">[18]연돌일위집계!#REF!</definedName>
    <definedName name="_11A_2">[18]연돌일위집계!#REF!</definedName>
    <definedName name="_11A_20">[18]연돌일위집계!#REF!</definedName>
    <definedName name="_11A_21">[18]연돌일위집계!#REF!</definedName>
    <definedName name="_11A_22">[18]연돌일위집계!#REF!</definedName>
    <definedName name="_11A_23">[18]연돌일위집계!#REF!</definedName>
    <definedName name="_11A_24">[18]연돌일위집계!#REF!</definedName>
    <definedName name="_11A_25">[18]연돌일위집계!#REF!</definedName>
    <definedName name="_11A_26">[18]연돌일위집계!#REF!</definedName>
    <definedName name="_11A_27">[18]연돌일위집계!#REF!</definedName>
    <definedName name="_11A_28">[18]연돌일위집계!#REF!</definedName>
    <definedName name="_11A_29">[18]연돌일위집계!#REF!</definedName>
    <definedName name="_11A_3">[18]연돌일위집계!#REF!</definedName>
    <definedName name="_11A_30">[18]연돌일위집계!#REF!</definedName>
    <definedName name="_11A_4">[18]연돌일위집계!#REF!</definedName>
    <definedName name="_11A_5">[18]연돌일위집계!#REF!</definedName>
    <definedName name="_11A_6">[18]연돌일위집계!#REF!</definedName>
    <definedName name="_11A_7">[18]연돌일위집계!#REF!</definedName>
    <definedName name="_11A_8">[18]연돌일위집계!#REF!</definedName>
    <definedName name="_11A_9">[18]연돌일위집계!#REF!</definedName>
    <definedName name="_11B_1">[18]연돌일위집계!#REF!</definedName>
    <definedName name="_11B_10">[18]연돌일위집계!#REF!</definedName>
    <definedName name="_11B_11">[18]연돌일위집계!#REF!</definedName>
    <definedName name="_11B_12">[18]연돌일위집계!#REF!</definedName>
    <definedName name="_11B_13">[18]연돌일위집계!#REF!</definedName>
    <definedName name="_11B_14">[18]연돌일위집계!#REF!</definedName>
    <definedName name="_11B_15">[18]연돌일위집계!#REF!</definedName>
    <definedName name="_11B_16">[18]연돌일위집계!#REF!</definedName>
    <definedName name="_11B_17">[18]연돌일위집계!#REF!</definedName>
    <definedName name="_11B_18">[18]연돌일위집계!#REF!</definedName>
    <definedName name="_11B_19">[18]연돌일위집계!#REF!</definedName>
    <definedName name="_11B_2">[18]연돌일위집계!#REF!</definedName>
    <definedName name="_11B_20">[18]연돌일위집계!#REF!</definedName>
    <definedName name="_11B_21">[18]연돌일위집계!#REF!</definedName>
    <definedName name="_11B_22">[18]연돌일위집계!#REF!</definedName>
    <definedName name="_11B_23">[18]연돌일위집계!#REF!</definedName>
    <definedName name="_11B_24">[18]연돌일위집계!#REF!</definedName>
    <definedName name="_11B_25">[18]연돌일위집계!#REF!</definedName>
    <definedName name="_11B_26">[18]연돌일위집계!#REF!</definedName>
    <definedName name="_11B_27">[18]연돌일위집계!#REF!</definedName>
    <definedName name="_11B_28">[18]연돌일위집계!#REF!</definedName>
    <definedName name="_11B_29">[18]연돌일위집계!#REF!</definedName>
    <definedName name="_11B_3">[18]연돌일위집계!#REF!</definedName>
    <definedName name="_11B_30">[18]연돌일위집계!#REF!</definedName>
    <definedName name="_11B_4">[18]연돌일위집계!#REF!</definedName>
    <definedName name="_11B_5">[18]연돌일위집계!#REF!</definedName>
    <definedName name="_11B_6">[18]연돌일위집계!#REF!</definedName>
    <definedName name="_11B_7">[18]연돌일위집계!#REF!</definedName>
    <definedName name="_11B_8">[18]연돌일위집계!#REF!</definedName>
    <definedName name="_11B_9">[18]연돌일위집계!#REF!</definedName>
    <definedName name="_11C_1">[18]연돌일위집계!#REF!</definedName>
    <definedName name="_11C_10">[18]연돌일위집계!#REF!</definedName>
    <definedName name="_11C_11">[18]연돌일위집계!#REF!</definedName>
    <definedName name="_11C_12">[18]연돌일위집계!#REF!</definedName>
    <definedName name="_11C_13">[18]연돌일위집계!#REF!</definedName>
    <definedName name="_11C_14">[18]연돌일위집계!#REF!</definedName>
    <definedName name="_11C_15">[18]연돌일위집계!#REF!</definedName>
    <definedName name="_11C_16">[18]연돌일위집계!#REF!</definedName>
    <definedName name="_11C_17">[18]연돌일위집계!#REF!</definedName>
    <definedName name="_11C_18">[18]연돌일위집계!#REF!</definedName>
    <definedName name="_11C_19">[18]연돌일위집계!#REF!</definedName>
    <definedName name="_11C_2">[18]연돌일위집계!#REF!</definedName>
    <definedName name="_11C_20">[18]연돌일위집계!#REF!</definedName>
    <definedName name="_11C_21">[18]연돌일위집계!#REF!</definedName>
    <definedName name="_11C_22">[18]연돌일위집계!#REF!</definedName>
    <definedName name="_11C_23">[18]연돌일위집계!#REF!</definedName>
    <definedName name="_11C_24">[18]연돌일위집계!#REF!</definedName>
    <definedName name="_11C_25">[18]연돌일위집계!#REF!</definedName>
    <definedName name="_11C_26">[18]연돌일위집계!#REF!</definedName>
    <definedName name="_11C_27">[18]연돌일위집계!#REF!</definedName>
    <definedName name="_11C_28">[18]연돌일위집계!#REF!</definedName>
    <definedName name="_11C_29">[18]연돌일위집계!#REF!</definedName>
    <definedName name="_11C_3">[18]연돌일위집계!#REF!</definedName>
    <definedName name="_11C_30">[18]연돌일위집계!#REF!</definedName>
    <definedName name="_11C_4">[18]연돌일위집계!#REF!</definedName>
    <definedName name="_11C_5">[18]연돌일위집계!#REF!</definedName>
    <definedName name="_11C_6">[18]연돌일위집계!#REF!</definedName>
    <definedName name="_11C_7">[18]연돌일위집계!#REF!</definedName>
    <definedName name="_11C_8">[18]연돌일위집계!#REF!</definedName>
    <definedName name="_11C_9">[18]연돌일위집계!#REF!</definedName>
    <definedName name="_11f2_" localSheetId="3">#REF!</definedName>
    <definedName name="_11f2_" localSheetId="2">#REF!</definedName>
    <definedName name="_11f2_">#REF!</definedName>
    <definedName name="_12">#REF!</definedName>
    <definedName name="_12_0_F" hidden="1">[17]DHEQSUPT!#REF!</definedName>
    <definedName name="_120P4_" localSheetId="3">#REF!</definedName>
    <definedName name="_120P4_" localSheetId="2">#REF!</definedName>
    <definedName name="_120P4_">#REF!</definedName>
    <definedName name="_121P5_" localSheetId="3">#REF!</definedName>
    <definedName name="_121P5_" localSheetId="2">#REF!</definedName>
    <definedName name="_121P5_">#REF!</definedName>
    <definedName name="_122P6_" localSheetId="3">#REF!</definedName>
    <definedName name="_122P6_" localSheetId="2">#REF!</definedName>
    <definedName name="_122P6_">#REF!</definedName>
    <definedName name="_128P7_">#REF!</definedName>
    <definedName name="_12A_1">#N/A</definedName>
    <definedName name="_12A_10">#N/A</definedName>
    <definedName name="_12A_11">#N/A</definedName>
    <definedName name="_12A_12">#N/A</definedName>
    <definedName name="_12A_13">#N/A</definedName>
    <definedName name="_12A_14">#N/A</definedName>
    <definedName name="_12A_15">#N/A</definedName>
    <definedName name="_12A_16">#N/A</definedName>
    <definedName name="_12A_17">#N/A</definedName>
    <definedName name="_12A_18">#N/A</definedName>
    <definedName name="_12A_19">#N/A</definedName>
    <definedName name="_12A_2">#N/A</definedName>
    <definedName name="_12A_20">#N/A</definedName>
    <definedName name="_12A_21">#N/A</definedName>
    <definedName name="_12A_22">#N/A</definedName>
    <definedName name="_12A_23">#N/A</definedName>
    <definedName name="_12A_24">#N/A</definedName>
    <definedName name="_12A_25">#N/A</definedName>
    <definedName name="_12A_26">#N/A</definedName>
    <definedName name="_12A_27">#N/A</definedName>
    <definedName name="_12A_28">#N/A</definedName>
    <definedName name="_12A_29">#N/A</definedName>
    <definedName name="_12A_3">#N/A</definedName>
    <definedName name="_12A_30">#N/A</definedName>
    <definedName name="_12A_31">#N/A</definedName>
    <definedName name="_12A_32">#N/A</definedName>
    <definedName name="_12A_33">#N/A</definedName>
    <definedName name="_12A_34">#N/A</definedName>
    <definedName name="_12A_35">#N/A</definedName>
    <definedName name="_12A_36">#N/A</definedName>
    <definedName name="_12A_37">#N/A</definedName>
    <definedName name="_12A_38">#N/A</definedName>
    <definedName name="_12A_39">#N/A</definedName>
    <definedName name="_12A_4">#N/A</definedName>
    <definedName name="_12A_40">#N/A</definedName>
    <definedName name="_12A_41">#N/A</definedName>
    <definedName name="_12A_42">#N/A</definedName>
    <definedName name="_12A_43">#N/A</definedName>
    <definedName name="_12A_44">#N/A</definedName>
    <definedName name="_12A_45">#N/A</definedName>
    <definedName name="_12A_46">#N/A</definedName>
    <definedName name="_12A_47">#N/A</definedName>
    <definedName name="_12A_48">#N/A</definedName>
    <definedName name="_12A_49">#N/A</definedName>
    <definedName name="_12A_5">#N/A</definedName>
    <definedName name="_12A_50">#N/A</definedName>
    <definedName name="_12A_51">#N/A</definedName>
    <definedName name="_12A_52">#N/A</definedName>
    <definedName name="_12A_53">#N/A</definedName>
    <definedName name="_12A_54">#N/A</definedName>
    <definedName name="_12A_55">#N/A</definedName>
    <definedName name="_12A_56">#N/A</definedName>
    <definedName name="_12A_57">#N/A</definedName>
    <definedName name="_12A_58">#N/A</definedName>
    <definedName name="_12A_59">#N/A</definedName>
    <definedName name="_12A_6">#N/A</definedName>
    <definedName name="_12A_60">#N/A</definedName>
    <definedName name="_12A_61">#N/A</definedName>
    <definedName name="_12A_62">#N/A</definedName>
    <definedName name="_12A_63">#N/A</definedName>
    <definedName name="_12A_64">#N/A</definedName>
    <definedName name="_12A_65">#N/A</definedName>
    <definedName name="_12A_66">#N/A</definedName>
    <definedName name="_12A_67">#N/A</definedName>
    <definedName name="_12A_68">#N/A</definedName>
    <definedName name="_12A_69">#N/A</definedName>
    <definedName name="_12A_7">#N/A</definedName>
    <definedName name="_12A_70">#N/A</definedName>
    <definedName name="_12A_71">#N/A</definedName>
    <definedName name="_12A_72">#N/A</definedName>
    <definedName name="_12A_73">#N/A</definedName>
    <definedName name="_12A_74">#N/A</definedName>
    <definedName name="_12A_75">#N/A</definedName>
    <definedName name="_12A_76">#N/A</definedName>
    <definedName name="_12A_77">#N/A</definedName>
    <definedName name="_12A_78">#N/A</definedName>
    <definedName name="_12A_79">#N/A</definedName>
    <definedName name="_12A_8">#N/A</definedName>
    <definedName name="_12A_80">#N/A</definedName>
    <definedName name="_12A_81">#N/A</definedName>
    <definedName name="_12A_9">#N/A</definedName>
    <definedName name="_12B_1">#N/A</definedName>
    <definedName name="_12B_10">#N/A</definedName>
    <definedName name="_12B_11">#N/A</definedName>
    <definedName name="_12B_12">#N/A</definedName>
    <definedName name="_12B_13">#N/A</definedName>
    <definedName name="_12B_14">#N/A</definedName>
    <definedName name="_12B_15">#N/A</definedName>
    <definedName name="_12B_16">#N/A</definedName>
    <definedName name="_12B_17">#N/A</definedName>
    <definedName name="_12B_18">#N/A</definedName>
    <definedName name="_12B_19">#N/A</definedName>
    <definedName name="_12B_2">#N/A</definedName>
    <definedName name="_12B_20">#N/A</definedName>
    <definedName name="_12B_21">#N/A</definedName>
    <definedName name="_12B_22">#N/A</definedName>
    <definedName name="_12B_23">#N/A</definedName>
    <definedName name="_12B_24">#N/A</definedName>
    <definedName name="_12B_25">#N/A</definedName>
    <definedName name="_12B_26">#N/A</definedName>
    <definedName name="_12B_27">#N/A</definedName>
    <definedName name="_12B_28">#N/A</definedName>
    <definedName name="_12B_29">#N/A</definedName>
    <definedName name="_12B_3">#N/A</definedName>
    <definedName name="_12B_30">#N/A</definedName>
    <definedName name="_12B_31">#N/A</definedName>
    <definedName name="_12B_32">#N/A</definedName>
    <definedName name="_12B_33">#N/A</definedName>
    <definedName name="_12B_34">#N/A</definedName>
    <definedName name="_12B_35">#N/A</definedName>
    <definedName name="_12B_36">#N/A</definedName>
    <definedName name="_12B_37">#N/A</definedName>
    <definedName name="_12B_38">#N/A</definedName>
    <definedName name="_12B_39">#N/A</definedName>
    <definedName name="_12B_4">#N/A</definedName>
    <definedName name="_12B_40">#N/A</definedName>
    <definedName name="_12B_41">#N/A</definedName>
    <definedName name="_12B_42">#N/A</definedName>
    <definedName name="_12B_43">#N/A</definedName>
    <definedName name="_12B_44">#N/A</definedName>
    <definedName name="_12B_45">#N/A</definedName>
    <definedName name="_12B_46">#N/A</definedName>
    <definedName name="_12B_47">#N/A</definedName>
    <definedName name="_12B_48">#N/A</definedName>
    <definedName name="_12B_49">#N/A</definedName>
    <definedName name="_12B_5">#N/A</definedName>
    <definedName name="_12B_50">#N/A</definedName>
    <definedName name="_12B_51">#N/A</definedName>
    <definedName name="_12B_52">#N/A</definedName>
    <definedName name="_12B_53">#N/A</definedName>
    <definedName name="_12B_54">#N/A</definedName>
    <definedName name="_12B_55">#N/A</definedName>
    <definedName name="_12B_56">#N/A</definedName>
    <definedName name="_12B_57">#N/A</definedName>
    <definedName name="_12B_58">#N/A</definedName>
    <definedName name="_12B_59">#N/A</definedName>
    <definedName name="_12B_6">#N/A</definedName>
    <definedName name="_12B_60">#N/A</definedName>
    <definedName name="_12B_61">#N/A</definedName>
    <definedName name="_12B_62">#N/A</definedName>
    <definedName name="_12B_63">#N/A</definedName>
    <definedName name="_12B_64">#N/A</definedName>
    <definedName name="_12B_65">#N/A</definedName>
    <definedName name="_12B_66">#N/A</definedName>
    <definedName name="_12B_67">#N/A</definedName>
    <definedName name="_12B_68">#N/A</definedName>
    <definedName name="_12B_69">#N/A</definedName>
    <definedName name="_12B_7">#N/A</definedName>
    <definedName name="_12B_70">#N/A</definedName>
    <definedName name="_12B_71">#N/A</definedName>
    <definedName name="_12B_72">#N/A</definedName>
    <definedName name="_12B_73">#N/A</definedName>
    <definedName name="_12B_74">#N/A</definedName>
    <definedName name="_12B_75">#N/A</definedName>
    <definedName name="_12B_76">#N/A</definedName>
    <definedName name="_12B_77">#N/A</definedName>
    <definedName name="_12B_78">#N/A</definedName>
    <definedName name="_12B_79">#N/A</definedName>
    <definedName name="_12B_8">#N/A</definedName>
    <definedName name="_12B_80">#N/A</definedName>
    <definedName name="_12B_81">#N/A</definedName>
    <definedName name="_12B_9">#N/A</definedName>
    <definedName name="_12C_1">#N/A</definedName>
    <definedName name="_12C_10">#N/A</definedName>
    <definedName name="_12C_11">#N/A</definedName>
    <definedName name="_12C_12">#N/A</definedName>
    <definedName name="_12C_13">#N/A</definedName>
    <definedName name="_12C_14">#N/A</definedName>
    <definedName name="_12C_15">#N/A</definedName>
    <definedName name="_12C_16">#N/A</definedName>
    <definedName name="_12C_17">#N/A</definedName>
    <definedName name="_12C_18">#N/A</definedName>
    <definedName name="_12C_19">#N/A</definedName>
    <definedName name="_12C_2">#N/A</definedName>
    <definedName name="_12C_20">#N/A</definedName>
    <definedName name="_12C_21">#N/A</definedName>
    <definedName name="_12C_22">#N/A</definedName>
    <definedName name="_12C_23">#N/A</definedName>
    <definedName name="_12C_24">#N/A</definedName>
    <definedName name="_12C_25">#N/A</definedName>
    <definedName name="_12C_26">#N/A</definedName>
    <definedName name="_12C_27">#N/A</definedName>
    <definedName name="_12C_28">#N/A</definedName>
    <definedName name="_12C_29">#N/A</definedName>
    <definedName name="_12C_3">#N/A</definedName>
    <definedName name="_12C_30">#N/A</definedName>
    <definedName name="_12C_31">#N/A</definedName>
    <definedName name="_12C_32">#N/A</definedName>
    <definedName name="_12C_33">#N/A</definedName>
    <definedName name="_12C_34">#N/A</definedName>
    <definedName name="_12C_35">#N/A</definedName>
    <definedName name="_12C_36">#N/A</definedName>
    <definedName name="_12C_37">#N/A</definedName>
    <definedName name="_12C_38">#N/A</definedName>
    <definedName name="_12C_39">#N/A</definedName>
    <definedName name="_12C_4">#N/A</definedName>
    <definedName name="_12C_40">#N/A</definedName>
    <definedName name="_12C_41">#N/A</definedName>
    <definedName name="_12C_42">#N/A</definedName>
    <definedName name="_12C_43">#N/A</definedName>
    <definedName name="_12C_44">#N/A</definedName>
    <definedName name="_12C_45">#N/A</definedName>
    <definedName name="_12C_46">#N/A</definedName>
    <definedName name="_12C_47">#N/A</definedName>
    <definedName name="_12C_48">#N/A</definedName>
    <definedName name="_12C_49">#N/A</definedName>
    <definedName name="_12C_5">#N/A</definedName>
    <definedName name="_12C_50">#N/A</definedName>
    <definedName name="_12C_51">#N/A</definedName>
    <definedName name="_12C_52">#N/A</definedName>
    <definedName name="_12C_53">#N/A</definedName>
    <definedName name="_12C_54">#N/A</definedName>
    <definedName name="_12C_55">#N/A</definedName>
    <definedName name="_12C_56">#N/A</definedName>
    <definedName name="_12C_57">#N/A</definedName>
    <definedName name="_12C_58">#N/A</definedName>
    <definedName name="_12C_59">#N/A</definedName>
    <definedName name="_12C_6">#N/A</definedName>
    <definedName name="_12C_60">#N/A</definedName>
    <definedName name="_12C_61">#N/A</definedName>
    <definedName name="_12C_62">#N/A</definedName>
    <definedName name="_12C_63">#N/A</definedName>
    <definedName name="_12C_64">#N/A</definedName>
    <definedName name="_12C_65">#N/A</definedName>
    <definedName name="_12C_66">#N/A</definedName>
    <definedName name="_12C_67">#N/A</definedName>
    <definedName name="_12C_68">#N/A</definedName>
    <definedName name="_12C_69">#N/A</definedName>
    <definedName name="_12C_7">#N/A</definedName>
    <definedName name="_12C_70">#N/A</definedName>
    <definedName name="_12C_71">#N/A</definedName>
    <definedName name="_12C_72">#N/A</definedName>
    <definedName name="_12C_73">#N/A</definedName>
    <definedName name="_12C_74">#N/A</definedName>
    <definedName name="_12C_75">#N/A</definedName>
    <definedName name="_12C_76">#N/A</definedName>
    <definedName name="_12C_77">#N/A</definedName>
    <definedName name="_12C_78">#N/A</definedName>
    <definedName name="_12C_79">#N/A</definedName>
    <definedName name="_12C_8">#N/A</definedName>
    <definedName name="_12C_80">#N/A</definedName>
    <definedName name="_12C_81">#N/A</definedName>
    <definedName name="_12C_9">#N/A</definedName>
    <definedName name="_12G_0Extr">#REF!</definedName>
    <definedName name="_134P8_">#REF!</definedName>
    <definedName name="_136_0_0입">#REF!</definedName>
    <definedName name="_138_0_0차">#REF!</definedName>
    <definedName name="_13A_1">[18]연돌일위집계!#REF!</definedName>
    <definedName name="_13A_10">[18]연돌일위집계!#REF!</definedName>
    <definedName name="_13A_11">[18]연돌일위집계!#REF!</definedName>
    <definedName name="_13A_12">[18]연돌일위집계!#REF!</definedName>
    <definedName name="_13A_13">[18]연돌일위집계!#REF!</definedName>
    <definedName name="_13A_14">[18]연돌일위집계!#REF!</definedName>
    <definedName name="_13A_15">[18]연돌일위집계!#REF!</definedName>
    <definedName name="_13A_16">[18]연돌일위집계!#REF!</definedName>
    <definedName name="_13A_17">[18]연돌일위집계!#REF!</definedName>
    <definedName name="_13A_18">[18]연돌일위집계!#REF!</definedName>
    <definedName name="_13A_19">[18]연돌일위집계!#REF!</definedName>
    <definedName name="_13A_2">[18]연돌일위집계!#REF!</definedName>
    <definedName name="_13A_20">[18]연돌일위집계!#REF!</definedName>
    <definedName name="_13A_21">[18]연돌일위집계!#REF!</definedName>
    <definedName name="_13A_22">[18]연돌일위집계!#REF!</definedName>
    <definedName name="_13A_23">[18]연돌일위집계!#REF!</definedName>
    <definedName name="_13A_24">[18]연돌일위집계!#REF!</definedName>
    <definedName name="_13A_25">[18]연돌일위집계!#REF!</definedName>
    <definedName name="_13A_26">[18]연돌일위집계!#REF!</definedName>
    <definedName name="_13A_27">[18]연돌일위집계!#REF!</definedName>
    <definedName name="_13A_28">[18]연돌일위집계!#REF!</definedName>
    <definedName name="_13A_29">[18]연돌일위집계!#REF!</definedName>
    <definedName name="_13A_3">[18]연돌일위집계!#REF!</definedName>
    <definedName name="_13A_30">[18]연돌일위집계!#REF!</definedName>
    <definedName name="_13A_31">[18]연돌일위집계!#REF!</definedName>
    <definedName name="_13A_32">[18]연돌일위집계!#REF!</definedName>
    <definedName name="_13A_33">[18]연돌일위집계!#REF!</definedName>
    <definedName name="_13A_34">[18]연돌일위집계!#REF!</definedName>
    <definedName name="_13A_35">[18]연돌일위집계!#REF!</definedName>
    <definedName name="_13A_36">[18]연돌일위집계!#REF!</definedName>
    <definedName name="_13A_37">[18]연돌일위집계!#REF!</definedName>
    <definedName name="_13A_38">[18]연돌일위집계!#REF!</definedName>
    <definedName name="_13A_39">[18]연돌일위집계!#REF!</definedName>
    <definedName name="_13A_4">[18]연돌일위집계!#REF!</definedName>
    <definedName name="_13A_40">[18]연돌일위집계!#REF!</definedName>
    <definedName name="_13A_41">[18]연돌일위집계!#REF!</definedName>
    <definedName name="_13A_42">[18]연돌일위집계!#REF!</definedName>
    <definedName name="_13A_43">[18]연돌일위집계!#REF!</definedName>
    <definedName name="_13A_44">[18]연돌일위집계!#REF!</definedName>
    <definedName name="_13A_45">[18]연돌일위집계!#REF!</definedName>
    <definedName name="_13A_46">[18]연돌일위집계!#REF!</definedName>
    <definedName name="_13A_47">[18]연돌일위집계!#REF!</definedName>
    <definedName name="_13A_48">[18]연돌일위집계!#REF!</definedName>
    <definedName name="_13A_49">[18]연돌일위집계!#REF!</definedName>
    <definedName name="_13A_5">[18]연돌일위집계!#REF!</definedName>
    <definedName name="_13A_50">[18]연돌일위집계!#REF!</definedName>
    <definedName name="_13A_51">[18]연돌일위집계!#REF!</definedName>
    <definedName name="_13A_52">[18]연돌일위집계!#REF!</definedName>
    <definedName name="_13A_53">[18]연돌일위집계!#REF!</definedName>
    <definedName name="_13A_54">[18]연돌일위집계!#REF!</definedName>
    <definedName name="_13A_55">[18]연돌일위집계!#REF!</definedName>
    <definedName name="_13A_56">[18]연돌일위집계!#REF!</definedName>
    <definedName name="_13A_57">[18]연돌일위집계!#REF!</definedName>
    <definedName name="_13A_58">[18]연돌일위집계!#REF!</definedName>
    <definedName name="_13A_59">[18]연돌일위집계!#REF!</definedName>
    <definedName name="_13A_6">[18]연돌일위집계!#REF!</definedName>
    <definedName name="_13A_60">[18]연돌일위집계!#REF!</definedName>
    <definedName name="_13A_7">[18]연돌일위집계!#REF!</definedName>
    <definedName name="_13A_8">[18]연돌일위집계!#REF!</definedName>
    <definedName name="_13A_9">[18]연돌일위집계!#REF!</definedName>
    <definedName name="_13B_1">[18]연돌일위집계!#REF!</definedName>
    <definedName name="_13B_10">[18]연돌일위집계!#REF!</definedName>
    <definedName name="_13B_11">[18]연돌일위집계!#REF!</definedName>
    <definedName name="_13B_12">[18]연돌일위집계!#REF!</definedName>
    <definedName name="_13B_13">[18]연돌일위집계!#REF!</definedName>
    <definedName name="_13B_14">[18]연돌일위집계!#REF!</definedName>
    <definedName name="_13B_15">[18]연돌일위집계!#REF!</definedName>
    <definedName name="_13B_16">[18]연돌일위집계!#REF!</definedName>
    <definedName name="_13B_17">[18]연돌일위집계!#REF!</definedName>
    <definedName name="_13B_18">[18]연돌일위집계!#REF!</definedName>
    <definedName name="_13B_19">[18]연돌일위집계!#REF!</definedName>
    <definedName name="_13B_2">[18]연돌일위집계!#REF!</definedName>
    <definedName name="_13B_20">[18]연돌일위집계!#REF!</definedName>
    <definedName name="_13B_21">[18]연돌일위집계!#REF!</definedName>
    <definedName name="_13B_22">[18]연돌일위집계!#REF!</definedName>
    <definedName name="_13B_23">[18]연돌일위집계!#REF!</definedName>
    <definedName name="_13B_24">[18]연돌일위집계!#REF!</definedName>
    <definedName name="_13B_25">[18]연돌일위집계!#REF!</definedName>
    <definedName name="_13B_26">[18]연돌일위집계!#REF!</definedName>
    <definedName name="_13B_27">[18]연돌일위집계!#REF!</definedName>
    <definedName name="_13B_28">[18]연돌일위집계!#REF!</definedName>
    <definedName name="_13B_29">[18]연돌일위집계!#REF!</definedName>
    <definedName name="_13B_3">[18]연돌일위집계!#REF!</definedName>
    <definedName name="_13B_30">[18]연돌일위집계!#REF!</definedName>
    <definedName name="_13B_31">[18]연돌일위집계!#REF!</definedName>
    <definedName name="_13B_32">[18]연돌일위집계!#REF!</definedName>
    <definedName name="_13B_33">[18]연돌일위집계!#REF!</definedName>
    <definedName name="_13B_34">[18]연돌일위집계!#REF!</definedName>
    <definedName name="_13B_35">[18]연돌일위집계!#REF!</definedName>
    <definedName name="_13B_36">[18]연돌일위집계!#REF!</definedName>
    <definedName name="_13B_37">[18]연돌일위집계!#REF!</definedName>
    <definedName name="_13B_38">[18]연돌일위집계!#REF!</definedName>
    <definedName name="_13B_39">[18]연돌일위집계!#REF!</definedName>
    <definedName name="_13B_4">[18]연돌일위집계!#REF!</definedName>
    <definedName name="_13B_40">[18]연돌일위집계!#REF!</definedName>
    <definedName name="_13B_41">[18]연돌일위집계!#REF!</definedName>
    <definedName name="_13B_42">[18]연돌일위집계!#REF!</definedName>
    <definedName name="_13B_43">[18]연돌일위집계!#REF!</definedName>
    <definedName name="_13B_44">[18]연돌일위집계!#REF!</definedName>
    <definedName name="_13B_45">[18]연돌일위집계!#REF!</definedName>
    <definedName name="_13B_46">[18]연돌일위집계!#REF!</definedName>
    <definedName name="_13B_47">[18]연돌일위집계!#REF!</definedName>
    <definedName name="_13B_48">[18]연돌일위집계!#REF!</definedName>
    <definedName name="_13B_49">[18]연돌일위집계!#REF!</definedName>
    <definedName name="_13B_5">[18]연돌일위집계!#REF!</definedName>
    <definedName name="_13B_50">[18]연돌일위집계!#REF!</definedName>
    <definedName name="_13B_51">[18]연돌일위집계!#REF!</definedName>
    <definedName name="_13B_52">[18]연돌일위집계!#REF!</definedName>
    <definedName name="_13B_53">[18]연돌일위집계!#REF!</definedName>
    <definedName name="_13B_54">[18]연돌일위집계!#REF!</definedName>
    <definedName name="_13B_55">[18]연돌일위집계!#REF!</definedName>
    <definedName name="_13B_56">[18]연돌일위집계!#REF!</definedName>
    <definedName name="_13B_57">[18]연돌일위집계!#REF!</definedName>
    <definedName name="_13B_58">[18]연돌일위집계!#REF!</definedName>
    <definedName name="_13B_59">[18]연돌일위집계!#REF!</definedName>
    <definedName name="_13B_6">[18]연돌일위집계!#REF!</definedName>
    <definedName name="_13B_60">[18]연돌일위집계!#REF!</definedName>
    <definedName name="_13B_7">[18]연돌일위집계!#REF!</definedName>
    <definedName name="_13B_8">[18]연돌일위집계!#REF!</definedName>
    <definedName name="_13B_9">[18]연돌일위집계!#REF!</definedName>
    <definedName name="_13C_1">[18]연돌일위집계!#REF!</definedName>
    <definedName name="_13C_10">[18]연돌일위집계!#REF!</definedName>
    <definedName name="_13C_11">[18]연돌일위집계!#REF!</definedName>
    <definedName name="_13C_12">[18]연돌일위집계!#REF!</definedName>
    <definedName name="_13C_13">[18]연돌일위집계!#REF!</definedName>
    <definedName name="_13C_14">[18]연돌일위집계!#REF!</definedName>
    <definedName name="_13C_15">[18]연돌일위집계!#REF!</definedName>
    <definedName name="_13C_16">[18]연돌일위집계!#REF!</definedName>
    <definedName name="_13C_17">[18]연돌일위집계!#REF!</definedName>
    <definedName name="_13C_18">[18]연돌일위집계!#REF!</definedName>
    <definedName name="_13C_19">[18]연돌일위집계!#REF!</definedName>
    <definedName name="_13C_2">[18]연돌일위집계!#REF!</definedName>
    <definedName name="_13C_20">[18]연돌일위집계!#REF!</definedName>
    <definedName name="_13C_21">[18]연돌일위집계!#REF!</definedName>
    <definedName name="_13C_22">[18]연돌일위집계!#REF!</definedName>
    <definedName name="_13C_23">[18]연돌일위집계!#REF!</definedName>
    <definedName name="_13C_24">[18]연돌일위집계!#REF!</definedName>
    <definedName name="_13C_25">[18]연돌일위집계!#REF!</definedName>
    <definedName name="_13C_26">[18]연돌일위집계!#REF!</definedName>
    <definedName name="_13C_27">[18]연돌일위집계!#REF!</definedName>
    <definedName name="_13C_28">[18]연돌일위집계!#REF!</definedName>
    <definedName name="_13C_29">[18]연돌일위집계!#REF!</definedName>
    <definedName name="_13C_3">[18]연돌일위집계!#REF!</definedName>
    <definedName name="_13C_30">[18]연돌일위집계!#REF!</definedName>
    <definedName name="_13C_31">[18]연돌일위집계!#REF!</definedName>
    <definedName name="_13C_32">[18]연돌일위집계!#REF!</definedName>
    <definedName name="_13C_33">[18]연돌일위집계!#REF!</definedName>
    <definedName name="_13C_34">[18]연돌일위집계!#REF!</definedName>
    <definedName name="_13C_35">[18]연돌일위집계!#REF!</definedName>
    <definedName name="_13C_36">[18]연돌일위집계!#REF!</definedName>
    <definedName name="_13C_37">[18]연돌일위집계!#REF!</definedName>
    <definedName name="_13C_38">[18]연돌일위집계!#REF!</definedName>
    <definedName name="_13C_39">[18]연돌일위집계!#REF!</definedName>
    <definedName name="_13C_4">[18]연돌일위집계!#REF!</definedName>
    <definedName name="_13C_40">[18]연돌일위집계!#REF!</definedName>
    <definedName name="_13C_41">[18]연돌일위집계!#REF!</definedName>
    <definedName name="_13C_42">[18]연돌일위집계!#REF!</definedName>
    <definedName name="_13C_43">[18]연돌일위집계!#REF!</definedName>
    <definedName name="_13C_44">[18]연돌일위집계!#REF!</definedName>
    <definedName name="_13C_45">[18]연돌일위집계!#REF!</definedName>
    <definedName name="_13C_46">[18]연돌일위집계!#REF!</definedName>
    <definedName name="_13C_47">[18]연돌일위집계!#REF!</definedName>
    <definedName name="_13C_48">[18]연돌일위집계!#REF!</definedName>
    <definedName name="_13C_49">[18]연돌일위집계!#REF!</definedName>
    <definedName name="_13C_5">[18]연돌일위집계!#REF!</definedName>
    <definedName name="_13C_50">[18]연돌일위집계!#REF!</definedName>
    <definedName name="_13C_51">[18]연돌일위집계!#REF!</definedName>
    <definedName name="_13C_52">[18]연돌일위집계!#REF!</definedName>
    <definedName name="_13C_53">[18]연돌일위집계!#REF!</definedName>
    <definedName name="_13C_54">[18]연돌일위집계!#REF!</definedName>
    <definedName name="_13C_55">[18]연돌일위집계!#REF!</definedName>
    <definedName name="_13C_56">[18]연돌일위집계!#REF!</definedName>
    <definedName name="_13C_57">[18]연돌일위집계!#REF!</definedName>
    <definedName name="_13C_58">[18]연돌일위집계!#REF!</definedName>
    <definedName name="_13C_59">[18]연돌일위집계!#REF!</definedName>
    <definedName name="_13C_6">[18]연돌일위집계!#REF!</definedName>
    <definedName name="_13C_60">[18]연돌일위집계!#REF!</definedName>
    <definedName name="_13C_7">[18]연돌일위집계!#REF!</definedName>
    <definedName name="_13C_8">[18]연돌일위집계!#REF!</definedName>
    <definedName name="_13C_9">[18]연돌일위집계!#REF!</definedName>
    <definedName name="_13G_0Extract" localSheetId="3">#REF!</definedName>
    <definedName name="_13G_0Extract" localSheetId="2">#REF!</definedName>
    <definedName name="_13G_0Extract">#REF!</definedName>
    <definedName name="_14">#REF!</definedName>
    <definedName name="_140P9_" localSheetId="3">#REF!</definedName>
    <definedName name="_140P9_" localSheetId="2">#REF!</definedName>
    <definedName name="_140P9_">#REF!</definedName>
    <definedName name="_144_0계기" localSheetId="3">#REF!</definedName>
    <definedName name="_144_0계기" localSheetId="2">#REF!</definedName>
    <definedName name="_144_0계기">#REF!</definedName>
    <definedName name="_146_0계기en">#REF!</definedName>
    <definedName name="_148_0누계기">#REF!</definedName>
    <definedName name="_14A_1">#N/A</definedName>
    <definedName name="_14A_10">#N/A</definedName>
    <definedName name="_14A_11">#N/A</definedName>
    <definedName name="_14A_12">#N/A</definedName>
    <definedName name="_14A_13">#N/A</definedName>
    <definedName name="_14A_14">#N/A</definedName>
    <definedName name="_14A_15">#N/A</definedName>
    <definedName name="_14A_16">#N/A</definedName>
    <definedName name="_14A_17">#N/A</definedName>
    <definedName name="_14A_18">#N/A</definedName>
    <definedName name="_14A_19">#N/A</definedName>
    <definedName name="_14A_2">#N/A</definedName>
    <definedName name="_14A_20">#N/A</definedName>
    <definedName name="_14A_21">#N/A</definedName>
    <definedName name="_14A_22">#N/A</definedName>
    <definedName name="_14A_23">#N/A</definedName>
    <definedName name="_14A_24">#N/A</definedName>
    <definedName name="_14A_25">#N/A</definedName>
    <definedName name="_14A_26">#N/A</definedName>
    <definedName name="_14A_27">#N/A</definedName>
    <definedName name="_14A_28">#N/A</definedName>
    <definedName name="_14A_29">#N/A</definedName>
    <definedName name="_14A_3">#N/A</definedName>
    <definedName name="_14A_30">#N/A</definedName>
    <definedName name="_14A_4">#N/A</definedName>
    <definedName name="_14A_5">#N/A</definedName>
    <definedName name="_14A_6">#N/A</definedName>
    <definedName name="_14A_7">#N/A</definedName>
    <definedName name="_14A_8">#N/A</definedName>
    <definedName name="_14A_9">#N/A</definedName>
    <definedName name="_14B_1">#N/A</definedName>
    <definedName name="_14B_10">#N/A</definedName>
    <definedName name="_14B_11">#N/A</definedName>
    <definedName name="_14B_12">#N/A</definedName>
    <definedName name="_14B_13">#N/A</definedName>
    <definedName name="_14B_14">#N/A</definedName>
    <definedName name="_14B_15">#N/A</definedName>
    <definedName name="_14B_16">#N/A</definedName>
    <definedName name="_14B_17">#N/A</definedName>
    <definedName name="_14B_18">#N/A</definedName>
    <definedName name="_14B_19">#N/A</definedName>
    <definedName name="_14B_2">#N/A</definedName>
    <definedName name="_14B_20">#N/A</definedName>
    <definedName name="_14B_21">#N/A</definedName>
    <definedName name="_14B_22">#N/A</definedName>
    <definedName name="_14B_23">#N/A</definedName>
    <definedName name="_14B_24">#N/A</definedName>
    <definedName name="_14B_25">#N/A</definedName>
    <definedName name="_14B_26">#N/A</definedName>
    <definedName name="_14B_27">#N/A</definedName>
    <definedName name="_14B_28">#N/A</definedName>
    <definedName name="_14B_29">#N/A</definedName>
    <definedName name="_14B_3">#N/A</definedName>
    <definedName name="_14B_30">#N/A</definedName>
    <definedName name="_14B_4">#N/A</definedName>
    <definedName name="_14B_5">#N/A</definedName>
    <definedName name="_14B_6">#N/A</definedName>
    <definedName name="_14B_7">#N/A</definedName>
    <definedName name="_14B_8">#N/A</definedName>
    <definedName name="_14B_9">#N/A</definedName>
    <definedName name="_14C_1">#N/A</definedName>
    <definedName name="_14C_10">#N/A</definedName>
    <definedName name="_14C_11">#N/A</definedName>
    <definedName name="_14C_12">#N/A</definedName>
    <definedName name="_14C_13">#N/A</definedName>
    <definedName name="_14C_14">#N/A</definedName>
    <definedName name="_14C_15">#N/A</definedName>
    <definedName name="_14C_16">#N/A</definedName>
    <definedName name="_14C_17">#N/A</definedName>
    <definedName name="_14C_18">#N/A</definedName>
    <definedName name="_14C_19">#N/A</definedName>
    <definedName name="_14C_2">#N/A</definedName>
    <definedName name="_14C_20">#N/A</definedName>
    <definedName name="_14C_21">#N/A</definedName>
    <definedName name="_14C_22">#N/A</definedName>
    <definedName name="_14C_23">#N/A</definedName>
    <definedName name="_14C_24">#N/A</definedName>
    <definedName name="_14C_25">#N/A</definedName>
    <definedName name="_14C_26">#N/A</definedName>
    <definedName name="_14C_27">#N/A</definedName>
    <definedName name="_14C_28">#N/A</definedName>
    <definedName name="_14C_29">#N/A</definedName>
    <definedName name="_14C_3">#N/A</definedName>
    <definedName name="_14C_30">#N/A</definedName>
    <definedName name="_14C_4">#N/A</definedName>
    <definedName name="_14C_5">#N/A</definedName>
    <definedName name="_14C_6">#N/A</definedName>
    <definedName name="_14C_7">#N/A</definedName>
    <definedName name="_14C_8">#N/A</definedName>
    <definedName name="_14C_9">#N/A</definedName>
    <definedName name="_14P1_">#REF!</definedName>
    <definedName name="_150_0누계생">#REF!</definedName>
    <definedName name="_152_0누실마">#REF!</definedName>
    <definedName name="_154_0누실적">#REF!</definedName>
    <definedName name="_156_0실기버">#REF!</definedName>
    <definedName name="_158_0실적마">#REF!</definedName>
    <definedName name="_15A">[21]금액내역서!$D$3:$D$10</definedName>
    <definedName name="_15A_1">#N/A</definedName>
    <definedName name="_15A_10">#N/A</definedName>
    <definedName name="_15A_11">#N/A</definedName>
    <definedName name="_15A_12">#N/A</definedName>
    <definedName name="_15A_13">#N/A</definedName>
    <definedName name="_15A_14">#N/A</definedName>
    <definedName name="_15A_15">#N/A</definedName>
    <definedName name="_15A_16">#N/A</definedName>
    <definedName name="_15A_17">#N/A</definedName>
    <definedName name="_15A_18">#N/A</definedName>
    <definedName name="_15A_19">#N/A</definedName>
    <definedName name="_15A_2">#N/A</definedName>
    <definedName name="_15A_20">#N/A</definedName>
    <definedName name="_15A_21">#N/A</definedName>
    <definedName name="_15A_22">#N/A</definedName>
    <definedName name="_15A_23">#N/A</definedName>
    <definedName name="_15A_24">#N/A</definedName>
    <definedName name="_15A_25">#N/A</definedName>
    <definedName name="_15A_26">#N/A</definedName>
    <definedName name="_15A_27">#N/A</definedName>
    <definedName name="_15A_28">#N/A</definedName>
    <definedName name="_15A_29">#N/A</definedName>
    <definedName name="_15A_3">#N/A</definedName>
    <definedName name="_15A_30">#N/A</definedName>
    <definedName name="_15A_31">#N/A</definedName>
    <definedName name="_15A_32">#N/A</definedName>
    <definedName name="_15A_33">#N/A</definedName>
    <definedName name="_15A_34">#N/A</definedName>
    <definedName name="_15A_35">#N/A</definedName>
    <definedName name="_15A_36">#N/A</definedName>
    <definedName name="_15A_37">#N/A</definedName>
    <definedName name="_15A_38">#N/A</definedName>
    <definedName name="_15A_39">#N/A</definedName>
    <definedName name="_15A_4">#N/A</definedName>
    <definedName name="_15A_40">#N/A</definedName>
    <definedName name="_15A_41">#N/A</definedName>
    <definedName name="_15A_42">#N/A</definedName>
    <definedName name="_15A_43">#N/A</definedName>
    <definedName name="_15A_44">#N/A</definedName>
    <definedName name="_15A_45">#N/A</definedName>
    <definedName name="_15A_46">#N/A</definedName>
    <definedName name="_15A_47">#N/A</definedName>
    <definedName name="_15A_48">#N/A</definedName>
    <definedName name="_15A_49">#N/A</definedName>
    <definedName name="_15A_5">#N/A</definedName>
    <definedName name="_15A_50">#N/A</definedName>
    <definedName name="_15A_51">#N/A</definedName>
    <definedName name="_15A_52">#N/A</definedName>
    <definedName name="_15A_53">#N/A</definedName>
    <definedName name="_15A_54">#N/A</definedName>
    <definedName name="_15A_55">#N/A</definedName>
    <definedName name="_15A_56">#N/A</definedName>
    <definedName name="_15A_57">#N/A</definedName>
    <definedName name="_15A_58">#N/A</definedName>
    <definedName name="_15A_59">#N/A</definedName>
    <definedName name="_15A_6">#N/A</definedName>
    <definedName name="_15A_60">#N/A</definedName>
    <definedName name="_15A_61">#N/A</definedName>
    <definedName name="_15A_62">#N/A</definedName>
    <definedName name="_15A_63">#N/A</definedName>
    <definedName name="_15A_64">#N/A</definedName>
    <definedName name="_15A_65">#N/A</definedName>
    <definedName name="_15A_66">#N/A</definedName>
    <definedName name="_15A_67">#N/A</definedName>
    <definedName name="_15A_68">#N/A</definedName>
    <definedName name="_15A_69">#N/A</definedName>
    <definedName name="_15A_7">#N/A</definedName>
    <definedName name="_15A_70">#N/A</definedName>
    <definedName name="_15A_71">#N/A</definedName>
    <definedName name="_15A_72">#N/A</definedName>
    <definedName name="_15A_73">#N/A</definedName>
    <definedName name="_15A_74">#N/A</definedName>
    <definedName name="_15A_75">#N/A</definedName>
    <definedName name="_15A_76">#N/A</definedName>
    <definedName name="_15A_77">#N/A</definedName>
    <definedName name="_15A_78">#N/A</definedName>
    <definedName name="_15A_79">#N/A</definedName>
    <definedName name="_15A_8">#N/A</definedName>
    <definedName name="_15A_80">#N/A</definedName>
    <definedName name="_15A_81">#N/A</definedName>
    <definedName name="_15A_82">#N/A</definedName>
    <definedName name="_15A_83">#N/A</definedName>
    <definedName name="_15A_84">#N/A</definedName>
    <definedName name="_15A_85">#N/A</definedName>
    <definedName name="_15A_86">#N/A</definedName>
    <definedName name="_15A_87">#N/A</definedName>
    <definedName name="_15A_88">#N/A</definedName>
    <definedName name="_15A_89">#N/A</definedName>
    <definedName name="_15A_9">#N/A</definedName>
    <definedName name="_15A_90">#N/A</definedName>
    <definedName name="_15B_1">#N/A</definedName>
    <definedName name="_15B_10">#N/A</definedName>
    <definedName name="_15B_11">#N/A</definedName>
    <definedName name="_15B_12">#N/A</definedName>
    <definedName name="_15B_13">#N/A</definedName>
    <definedName name="_15B_14">#N/A</definedName>
    <definedName name="_15B_15">#N/A</definedName>
    <definedName name="_15B_16">#N/A</definedName>
    <definedName name="_15B_17">#N/A</definedName>
    <definedName name="_15B_18">#N/A</definedName>
    <definedName name="_15B_19">#N/A</definedName>
    <definedName name="_15B_2">#N/A</definedName>
    <definedName name="_15B_20">#N/A</definedName>
    <definedName name="_15B_21">#N/A</definedName>
    <definedName name="_15B_22">#N/A</definedName>
    <definedName name="_15B_23">#N/A</definedName>
    <definedName name="_15B_24">#N/A</definedName>
    <definedName name="_15B_25">#N/A</definedName>
    <definedName name="_15B_26">#N/A</definedName>
    <definedName name="_15B_27">#N/A</definedName>
    <definedName name="_15B_28">#N/A</definedName>
    <definedName name="_15B_29">#N/A</definedName>
    <definedName name="_15B_3">#N/A</definedName>
    <definedName name="_15B_30">#N/A</definedName>
    <definedName name="_15B_31">#N/A</definedName>
    <definedName name="_15B_32">#N/A</definedName>
    <definedName name="_15B_33">#N/A</definedName>
    <definedName name="_15B_34">#N/A</definedName>
    <definedName name="_15B_35">#N/A</definedName>
    <definedName name="_15B_36">#N/A</definedName>
    <definedName name="_15B_37">#N/A</definedName>
    <definedName name="_15B_38">#N/A</definedName>
    <definedName name="_15B_39">#N/A</definedName>
    <definedName name="_15B_4">#N/A</definedName>
    <definedName name="_15B_40">#N/A</definedName>
    <definedName name="_15B_41">#N/A</definedName>
    <definedName name="_15B_42">#N/A</definedName>
    <definedName name="_15B_43">#N/A</definedName>
    <definedName name="_15B_44">#N/A</definedName>
    <definedName name="_15B_45">#N/A</definedName>
    <definedName name="_15B_46">#N/A</definedName>
    <definedName name="_15B_47">#N/A</definedName>
    <definedName name="_15B_48">#N/A</definedName>
    <definedName name="_15B_49">#N/A</definedName>
    <definedName name="_15B_5">#N/A</definedName>
    <definedName name="_15B_50">#N/A</definedName>
    <definedName name="_15B_51">#N/A</definedName>
    <definedName name="_15B_52">#N/A</definedName>
    <definedName name="_15B_53">#N/A</definedName>
    <definedName name="_15B_54">#N/A</definedName>
    <definedName name="_15B_55">#N/A</definedName>
    <definedName name="_15B_56">#N/A</definedName>
    <definedName name="_15B_57">#N/A</definedName>
    <definedName name="_15B_58">#N/A</definedName>
    <definedName name="_15B_59">#N/A</definedName>
    <definedName name="_15B_6">#N/A</definedName>
    <definedName name="_15B_60">#N/A</definedName>
    <definedName name="_15B_61">#N/A</definedName>
    <definedName name="_15B_62">#N/A</definedName>
    <definedName name="_15B_63">#N/A</definedName>
    <definedName name="_15B_64">#N/A</definedName>
    <definedName name="_15B_65">#N/A</definedName>
    <definedName name="_15B_66">#N/A</definedName>
    <definedName name="_15B_67">#N/A</definedName>
    <definedName name="_15B_68">#N/A</definedName>
    <definedName name="_15B_69">#N/A</definedName>
    <definedName name="_15B_7">#N/A</definedName>
    <definedName name="_15B_70">#N/A</definedName>
    <definedName name="_15B_71">#N/A</definedName>
    <definedName name="_15B_72">#N/A</definedName>
    <definedName name="_15B_73">#N/A</definedName>
    <definedName name="_15B_74">#N/A</definedName>
    <definedName name="_15B_75">#N/A</definedName>
    <definedName name="_15B_76">#N/A</definedName>
    <definedName name="_15B_77">#N/A</definedName>
    <definedName name="_15B_78">#N/A</definedName>
    <definedName name="_15B_79">#N/A</definedName>
    <definedName name="_15B_8">#N/A</definedName>
    <definedName name="_15B_80">#N/A</definedName>
    <definedName name="_15B_81">#N/A</definedName>
    <definedName name="_15B_82">#N/A</definedName>
    <definedName name="_15B_83">#N/A</definedName>
    <definedName name="_15B_84">#N/A</definedName>
    <definedName name="_15B_85">#N/A</definedName>
    <definedName name="_15B_86">#N/A</definedName>
    <definedName name="_15B_87">#N/A</definedName>
    <definedName name="_15B_88">#N/A</definedName>
    <definedName name="_15B_89">#N/A</definedName>
    <definedName name="_15B_9">#N/A</definedName>
    <definedName name="_15B_90">#N/A</definedName>
    <definedName name="_15C_1">#N/A</definedName>
    <definedName name="_15C_10">#N/A</definedName>
    <definedName name="_15C_11">#N/A</definedName>
    <definedName name="_15C_12">#N/A</definedName>
    <definedName name="_15C_13">#N/A</definedName>
    <definedName name="_15C_14">#N/A</definedName>
    <definedName name="_15C_15">#N/A</definedName>
    <definedName name="_15C_16">#N/A</definedName>
    <definedName name="_15C_17">#N/A</definedName>
    <definedName name="_15C_18">#N/A</definedName>
    <definedName name="_15C_19">#N/A</definedName>
    <definedName name="_15C_2">#N/A</definedName>
    <definedName name="_15C_20">#N/A</definedName>
    <definedName name="_15C_21">#N/A</definedName>
    <definedName name="_15C_22">#N/A</definedName>
    <definedName name="_15C_23">#N/A</definedName>
    <definedName name="_15C_24">#N/A</definedName>
    <definedName name="_15C_25">#N/A</definedName>
    <definedName name="_15C_26">#N/A</definedName>
    <definedName name="_15C_27">#N/A</definedName>
    <definedName name="_15C_28">#N/A</definedName>
    <definedName name="_15C_29">#N/A</definedName>
    <definedName name="_15C_3">#N/A</definedName>
    <definedName name="_15C_30">#N/A</definedName>
    <definedName name="_15C_31">#N/A</definedName>
    <definedName name="_15C_32">#N/A</definedName>
    <definedName name="_15C_33">#N/A</definedName>
    <definedName name="_15C_34">#N/A</definedName>
    <definedName name="_15C_35">#N/A</definedName>
    <definedName name="_15C_36">#N/A</definedName>
    <definedName name="_15C_37">#N/A</definedName>
    <definedName name="_15C_38">#N/A</definedName>
    <definedName name="_15C_39">#N/A</definedName>
    <definedName name="_15C_4">#N/A</definedName>
    <definedName name="_15C_40">#N/A</definedName>
    <definedName name="_15C_41">#N/A</definedName>
    <definedName name="_15C_42">#N/A</definedName>
    <definedName name="_15C_43">#N/A</definedName>
    <definedName name="_15C_44">#N/A</definedName>
    <definedName name="_15C_45">#N/A</definedName>
    <definedName name="_15C_46">#N/A</definedName>
    <definedName name="_15C_47">#N/A</definedName>
    <definedName name="_15C_48">#N/A</definedName>
    <definedName name="_15C_49">#N/A</definedName>
    <definedName name="_15C_5">#N/A</definedName>
    <definedName name="_15C_50">#N/A</definedName>
    <definedName name="_15C_51">#N/A</definedName>
    <definedName name="_15C_52">#N/A</definedName>
    <definedName name="_15C_53">#N/A</definedName>
    <definedName name="_15C_54">#N/A</definedName>
    <definedName name="_15C_55">#N/A</definedName>
    <definedName name="_15C_56">#N/A</definedName>
    <definedName name="_15C_57">#N/A</definedName>
    <definedName name="_15C_58">#N/A</definedName>
    <definedName name="_15C_59">#N/A</definedName>
    <definedName name="_15C_6">#N/A</definedName>
    <definedName name="_15C_60">#N/A</definedName>
    <definedName name="_15C_61">#N/A</definedName>
    <definedName name="_15C_62">#N/A</definedName>
    <definedName name="_15C_63">#N/A</definedName>
    <definedName name="_15C_64">#N/A</definedName>
    <definedName name="_15C_65">#N/A</definedName>
    <definedName name="_15C_66">#N/A</definedName>
    <definedName name="_15C_67">#N/A</definedName>
    <definedName name="_15C_68">#N/A</definedName>
    <definedName name="_15C_69">#N/A</definedName>
    <definedName name="_15C_7">#N/A</definedName>
    <definedName name="_15C_70">#N/A</definedName>
    <definedName name="_15C_71">#N/A</definedName>
    <definedName name="_15C_72">#N/A</definedName>
    <definedName name="_15C_73">#N/A</definedName>
    <definedName name="_15C_74">#N/A</definedName>
    <definedName name="_15C_75">#N/A</definedName>
    <definedName name="_15C_76">#N/A</definedName>
    <definedName name="_15C_77">#N/A</definedName>
    <definedName name="_15C_78">#N/A</definedName>
    <definedName name="_15C_79">#N/A</definedName>
    <definedName name="_15C_8">#N/A</definedName>
    <definedName name="_15C_80">#N/A</definedName>
    <definedName name="_15C_81">#N/A</definedName>
    <definedName name="_15C_82">#N/A</definedName>
    <definedName name="_15C_83">#N/A</definedName>
    <definedName name="_15C_84">#N/A</definedName>
    <definedName name="_15C_85">#N/A</definedName>
    <definedName name="_15C_86">#N/A</definedName>
    <definedName name="_15C_87">#N/A</definedName>
    <definedName name="_15C_88">#N/A</definedName>
    <definedName name="_15C_89">#N/A</definedName>
    <definedName name="_15C_9">#N/A</definedName>
    <definedName name="_15C_90">#N/A</definedName>
    <definedName name="_15P10_">#REF!</definedName>
    <definedName name="_162ОБЛАСТЬ_ПЕЌАТ">#REF!</definedName>
    <definedName name="_16A_1">[18]연돌일위집계!#REF!</definedName>
    <definedName name="_16A_10" localSheetId="3">#REF!</definedName>
    <definedName name="_16A_10" localSheetId="2">#REF!</definedName>
    <definedName name="_16A_10">#REF!</definedName>
    <definedName name="_16A_11" localSheetId="3">#REF!</definedName>
    <definedName name="_16A_11" localSheetId="2">#REF!</definedName>
    <definedName name="_16A_11">#REF!</definedName>
    <definedName name="_16A_12" localSheetId="3">#REF!</definedName>
    <definedName name="_16A_12" localSheetId="2">#REF!</definedName>
    <definedName name="_16A_12">#REF!</definedName>
    <definedName name="_16A_13">#REF!</definedName>
    <definedName name="_16A_14">#REF!</definedName>
    <definedName name="_16A_15">#REF!</definedName>
    <definedName name="_16A_2">[18]연돌일위집계!#REF!</definedName>
    <definedName name="_16A_3">[18]연돌일위집계!#REF!</definedName>
    <definedName name="_16A_4">[18]연돌일위집계!#REF!</definedName>
    <definedName name="_16A_5">[18]연돌일위집계!#REF!</definedName>
    <definedName name="_16A_6">[18]연돌일위집계!#REF!</definedName>
    <definedName name="_16A_7">[18]연돌일위집계!#REF!</definedName>
    <definedName name="_16A_8" localSheetId="3">#REF!</definedName>
    <definedName name="_16A_8" localSheetId="2">#REF!</definedName>
    <definedName name="_16A_8">#REF!</definedName>
    <definedName name="_16A_9" localSheetId="3">#REF!</definedName>
    <definedName name="_16A_9" localSheetId="2">#REF!</definedName>
    <definedName name="_16A_9">#REF!</definedName>
    <definedName name="_16B_1" localSheetId="3">[18]연돌일위집계!#REF!</definedName>
    <definedName name="_16B_1" localSheetId="2">[18]연돌일위집계!#REF!</definedName>
    <definedName name="_16B_1">[18]연돌일위집계!#REF!</definedName>
    <definedName name="_16B_10" localSheetId="3">#REF!</definedName>
    <definedName name="_16B_10" localSheetId="2">#REF!</definedName>
    <definedName name="_16B_10">#REF!</definedName>
    <definedName name="_16B_11" localSheetId="3">#REF!</definedName>
    <definedName name="_16B_11" localSheetId="2">#REF!</definedName>
    <definedName name="_16B_11">#REF!</definedName>
    <definedName name="_16B_12" localSheetId="3">#REF!</definedName>
    <definedName name="_16B_12" localSheetId="2">#REF!</definedName>
    <definedName name="_16B_12">#REF!</definedName>
    <definedName name="_16B_13">#REF!</definedName>
    <definedName name="_16B_14">#REF!</definedName>
    <definedName name="_16B_15">#REF!</definedName>
    <definedName name="_16B_2">[18]연돌일위집계!#REF!</definedName>
    <definedName name="_16B_3">[18]연돌일위집계!#REF!</definedName>
    <definedName name="_16B_4">[18]연돌일위집계!#REF!</definedName>
    <definedName name="_16B_5">[18]연돌일위집계!#REF!</definedName>
    <definedName name="_16B_6">[18]연돌일위집계!#REF!</definedName>
    <definedName name="_16B_7">[18]연돌일위집계!#REF!</definedName>
    <definedName name="_16B_8" localSheetId="3">#REF!</definedName>
    <definedName name="_16B_8" localSheetId="2">#REF!</definedName>
    <definedName name="_16B_8">#REF!</definedName>
    <definedName name="_16B_9" localSheetId="3">#REF!</definedName>
    <definedName name="_16B_9" localSheetId="2">#REF!</definedName>
    <definedName name="_16B_9">#REF!</definedName>
    <definedName name="_16C_1" localSheetId="3">[18]연돌일위집계!#REF!</definedName>
    <definedName name="_16C_1" localSheetId="2">[18]연돌일위집계!#REF!</definedName>
    <definedName name="_16C_1">[18]연돌일위집계!#REF!</definedName>
    <definedName name="_16C_10" localSheetId="3">#REF!</definedName>
    <definedName name="_16C_10" localSheetId="2">#REF!</definedName>
    <definedName name="_16C_10">#REF!</definedName>
    <definedName name="_16C_11" localSheetId="3">#REF!</definedName>
    <definedName name="_16C_11" localSheetId="2">#REF!</definedName>
    <definedName name="_16C_11">#REF!</definedName>
    <definedName name="_16C_12" localSheetId="3">#REF!</definedName>
    <definedName name="_16C_12" localSheetId="2">#REF!</definedName>
    <definedName name="_16C_12">#REF!</definedName>
    <definedName name="_16C_13">#REF!</definedName>
    <definedName name="_16C_14">#REF!</definedName>
    <definedName name="_16C_15">#REF!</definedName>
    <definedName name="_16C_2">[18]연돌일위집계!#REF!</definedName>
    <definedName name="_16C_3">[18]연돌일위집계!#REF!</definedName>
    <definedName name="_16C_4">[18]연돌일위집계!#REF!</definedName>
    <definedName name="_16C_5">[18]연돌일위집계!#REF!</definedName>
    <definedName name="_16C_6">[18]연돌일위집계!#REF!</definedName>
    <definedName name="_16C_7">[18]연돌일위집계!#REF!</definedName>
    <definedName name="_16C_8" localSheetId="3">#REF!</definedName>
    <definedName name="_16C_8" localSheetId="2">#REF!</definedName>
    <definedName name="_16C_8">#REF!</definedName>
    <definedName name="_16C_9" localSheetId="3">#REF!</definedName>
    <definedName name="_16C_9" localSheetId="2">#REF!</definedName>
    <definedName name="_16C_9">#REF!</definedName>
    <definedName name="_16P11_" localSheetId="3">#REF!</definedName>
    <definedName name="_16P11_" localSheetId="2">#REF!</definedName>
    <definedName name="_16P11_">#REF!</definedName>
    <definedName name="_17A_1">#N/A</definedName>
    <definedName name="_17A_10">#N/A</definedName>
    <definedName name="_17A_11">#N/A</definedName>
    <definedName name="_17A_12">#N/A</definedName>
    <definedName name="_17A_13">#N/A</definedName>
    <definedName name="_17A_14">#N/A</definedName>
    <definedName name="_17A_15">#N/A</definedName>
    <definedName name="_17A_2">#N/A</definedName>
    <definedName name="_17A_3">#N/A</definedName>
    <definedName name="_17A_4">#N/A</definedName>
    <definedName name="_17A_5">#N/A</definedName>
    <definedName name="_17A_6">#N/A</definedName>
    <definedName name="_17A_7">#N/A</definedName>
    <definedName name="_17A_8">#N/A</definedName>
    <definedName name="_17A_9">#N/A</definedName>
    <definedName name="_17B_1">#N/A</definedName>
    <definedName name="_17B_10">#N/A</definedName>
    <definedName name="_17B_11">#N/A</definedName>
    <definedName name="_17B_12">#N/A</definedName>
    <definedName name="_17B_13">#N/A</definedName>
    <definedName name="_17B_14">#N/A</definedName>
    <definedName name="_17B_15">#N/A</definedName>
    <definedName name="_17B_2">#N/A</definedName>
    <definedName name="_17B_3">#N/A</definedName>
    <definedName name="_17B_4">#N/A</definedName>
    <definedName name="_17B_5">#N/A</definedName>
    <definedName name="_17B_6">#N/A</definedName>
    <definedName name="_17B_7">#N/A</definedName>
    <definedName name="_17B_8">#N/A</definedName>
    <definedName name="_17B_9">#N/A</definedName>
    <definedName name="_17C_1">#N/A</definedName>
    <definedName name="_17C_10">#N/A</definedName>
    <definedName name="_17C_11">#N/A</definedName>
    <definedName name="_17C_12">#N/A</definedName>
    <definedName name="_17C_13">#N/A</definedName>
    <definedName name="_17C_14">#N/A</definedName>
    <definedName name="_17C_15">#N/A</definedName>
    <definedName name="_17C_2">#N/A</definedName>
    <definedName name="_17C_3">#N/A</definedName>
    <definedName name="_17C_4">#N/A</definedName>
    <definedName name="_17C_5">#N/A</definedName>
    <definedName name="_17C_6">#N/A</definedName>
    <definedName name="_17C_7">#N/A</definedName>
    <definedName name="_17C_8">#N/A</definedName>
    <definedName name="_17C_9">#N/A</definedName>
    <definedName name="_17P12_">#REF!</definedName>
    <definedName name="_18_0_0_F" hidden="1">[22]표지!#REF!</definedName>
    <definedName name="_183_0_0입" localSheetId="3">#REF!</definedName>
    <definedName name="_183_0_0입" localSheetId="2">#REF!</definedName>
    <definedName name="_183_0_0입">#REF!</definedName>
    <definedName name="_186_0_0차" localSheetId="3">#REF!</definedName>
    <definedName name="_186_0_0차" localSheetId="2">#REF!</definedName>
    <definedName name="_186_0_0차">#REF!</definedName>
    <definedName name="_18A_1">#N/A</definedName>
    <definedName name="_18A_10">#N/A</definedName>
    <definedName name="_18A_11">#N/A</definedName>
    <definedName name="_18A_12">#N/A</definedName>
    <definedName name="_18A_13">#N/A</definedName>
    <definedName name="_18A_14">#N/A</definedName>
    <definedName name="_18A_15">#N/A</definedName>
    <definedName name="_18A_2">#N/A</definedName>
    <definedName name="_18A_3">#N/A</definedName>
    <definedName name="_18A_4">#N/A</definedName>
    <definedName name="_18A_5">#N/A</definedName>
    <definedName name="_18A_6">#N/A</definedName>
    <definedName name="_18A_7">#N/A</definedName>
    <definedName name="_18A_8">#N/A</definedName>
    <definedName name="_18A_9">#N/A</definedName>
    <definedName name="_18B_1">#N/A</definedName>
    <definedName name="_18B_10">#N/A</definedName>
    <definedName name="_18B_11">#N/A</definedName>
    <definedName name="_18B_12">#N/A</definedName>
    <definedName name="_18B_13">#N/A</definedName>
    <definedName name="_18B_14">#N/A</definedName>
    <definedName name="_18B_15">#N/A</definedName>
    <definedName name="_18B_2">#N/A</definedName>
    <definedName name="_18B_3">#N/A</definedName>
    <definedName name="_18B_4">#N/A</definedName>
    <definedName name="_18B_5">#N/A</definedName>
    <definedName name="_18B_6">#N/A</definedName>
    <definedName name="_18B_7">#N/A</definedName>
    <definedName name="_18B_8">#N/A</definedName>
    <definedName name="_18B_9">#N/A</definedName>
    <definedName name="_18C_1">#N/A</definedName>
    <definedName name="_18C_10">#N/A</definedName>
    <definedName name="_18C_11">#N/A</definedName>
    <definedName name="_18C_12">#N/A</definedName>
    <definedName name="_18C_13">#N/A</definedName>
    <definedName name="_18C_14">#N/A</definedName>
    <definedName name="_18C_15">#N/A</definedName>
    <definedName name="_18C_2">#N/A</definedName>
    <definedName name="_18C_3">#N/A</definedName>
    <definedName name="_18C_4">#N/A</definedName>
    <definedName name="_18C_5">#N/A</definedName>
    <definedName name="_18C_6">#N/A</definedName>
    <definedName name="_18C_7">#N/A</definedName>
    <definedName name="_18C_8">#N/A</definedName>
    <definedName name="_18C_9">#N/A</definedName>
    <definedName name="_18P13_" localSheetId="3">#REF!</definedName>
    <definedName name="_18P13_" localSheetId="2">#REF!</definedName>
    <definedName name="_18P13_">#REF!</definedName>
    <definedName name="_195_0계기">#REF!</definedName>
    <definedName name="_198_0계기en">#REF!</definedName>
    <definedName name="_19P14_">#REF!</definedName>
    <definedName name="_1A_1">[18]연돌일위집계!#REF!</definedName>
    <definedName name="_1A_10">[18]연돌일위집계!#REF!</definedName>
    <definedName name="_1A_11">[18]연돌일위집계!#REF!</definedName>
    <definedName name="_1A_12">[18]연돌일위집계!#REF!</definedName>
    <definedName name="_1A_13">[18]연돌일위집계!#REF!</definedName>
    <definedName name="_1A_14">[18]연돌일위집계!#REF!</definedName>
    <definedName name="_1A_15">[18]연돌일위집계!#REF!</definedName>
    <definedName name="_1A_16">[18]연돌일위집계!#REF!</definedName>
    <definedName name="_1A_17">[18]연돌일위집계!#REF!</definedName>
    <definedName name="_1A_18">[18]연돌일위집계!#REF!</definedName>
    <definedName name="_1A_19">[18]연돌일위집계!#REF!</definedName>
    <definedName name="_1A_2">[18]연돌일위집계!#REF!</definedName>
    <definedName name="_1A_20">[18]연돌일위집계!#REF!</definedName>
    <definedName name="_1A_21">[18]연돌일위집계!#REF!</definedName>
    <definedName name="_1A_22">[18]연돌일위집계!#REF!</definedName>
    <definedName name="_1A_23">[18]연돌일위집계!#REF!</definedName>
    <definedName name="_1A_24">[18]연돌일위집계!#REF!</definedName>
    <definedName name="_1A_25">[18]연돌일위집계!#REF!</definedName>
    <definedName name="_1A_26">[18]연돌일위집계!#REF!</definedName>
    <definedName name="_1A_27">[18]연돌일위집계!#REF!</definedName>
    <definedName name="_1A_28">[18]연돌일위집계!#REF!</definedName>
    <definedName name="_1A_29">[18]연돌일위집계!#REF!</definedName>
    <definedName name="_1A_3">[18]연돌일위집계!#REF!</definedName>
    <definedName name="_1A_30">[18]연돌일위집계!#REF!</definedName>
    <definedName name="_1A_4">[18]연돌일위집계!#REF!</definedName>
    <definedName name="_1A_5">[18]연돌일위집계!#REF!</definedName>
    <definedName name="_1A_6">[18]연돌일위집계!#REF!</definedName>
    <definedName name="_1A_7">[18]연돌일위집계!#REF!</definedName>
    <definedName name="_1A_8">[18]연돌일위집계!#REF!</definedName>
    <definedName name="_1A_9">[18]연돌일위집계!#REF!</definedName>
    <definedName name="_1B_1">[18]연돌일위집계!#REF!</definedName>
    <definedName name="_1B_10">[18]연돌일위집계!#REF!</definedName>
    <definedName name="_1B_11">[18]연돌일위집계!#REF!</definedName>
    <definedName name="_1B_12">[18]연돌일위집계!#REF!</definedName>
    <definedName name="_1B_13">[18]연돌일위집계!#REF!</definedName>
    <definedName name="_1B_14">[18]연돌일위집계!#REF!</definedName>
    <definedName name="_1B_15">[18]연돌일위집계!#REF!</definedName>
    <definedName name="_1B_16">[18]연돌일위집계!#REF!</definedName>
    <definedName name="_1B_17">[18]연돌일위집계!#REF!</definedName>
    <definedName name="_1B_18">[18]연돌일위집계!#REF!</definedName>
    <definedName name="_1B_19">[18]연돌일위집계!#REF!</definedName>
    <definedName name="_1B_2">[18]연돌일위집계!#REF!</definedName>
    <definedName name="_1B_20">[18]연돌일위집계!#REF!</definedName>
    <definedName name="_1B_21">[18]연돌일위집계!#REF!</definedName>
    <definedName name="_1B_22">[18]연돌일위집계!#REF!</definedName>
    <definedName name="_1B_23">[18]연돌일위집계!#REF!</definedName>
    <definedName name="_1B_24">[18]연돌일위집계!#REF!</definedName>
    <definedName name="_1B_25">[18]연돌일위집계!#REF!</definedName>
    <definedName name="_1B_26">[18]연돌일위집계!#REF!</definedName>
    <definedName name="_1B_27">[18]연돌일위집계!#REF!</definedName>
    <definedName name="_1B_28">[18]연돌일위집계!#REF!</definedName>
    <definedName name="_1B_29">[18]연돌일위집계!#REF!</definedName>
    <definedName name="_1B_3">[18]연돌일위집계!#REF!</definedName>
    <definedName name="_1B_30">[18]연돌일위집계!#REF!</definedName>
    <definedName name="_1B_4">[18]연돌일위집계!#REF!</definedName>
    <definedName name="_1B_5">[18]연돌일위집계!#REF!</definedName>
    <definedName name="_1B_6">[18]연돌일위집계!#REF!</definedName>
    <definedName name="_1B_7">[18]연돌일위집계!#REF!</definedName>
    <definedName name="_1B_8">[18]연돌일위집계!#REF!</definedName>
    <definedName name="_1B_9">[18]연돌일위집계!#REF!</definedName>
    <definedName name="_1C_1">[18]연돌일위집계!#REF!</definedName>
    <definedName name="_1C_10">[18]연돌일위집계!#REF!</definedName>
    <definedName name="_1C_11">[18]연돌일위집계!#REF!</definedName>
    <definedName name="_1C_12">[18]연돌일위집계!#REF!</definedName>
    <definedName name="_1C_13">[18]연돌일위집계!#REF!</definedName>
    <definedName name="_1C_14">[18]연돌일위집계!#REF!</definedName>
    <definedName name="_1C_15">[18]연돌일위집계!#REF!</definedName>
    <definedName name="_1C_16">[18]연돌일위집계!#REF!</definedName>
    <definedName name="_1C_17">[18]연돌일위집계!#REF!</definedName>
    <definedName name="_1C_18">[18]연돌일위집계!#REF!</definedName>
    <definedName name="_1C_19">[18]연돌일위집계!#REF!</definedName>
    <definedName name="_1C_2">[18]연돌일위집계!#REF!</definedName>
    <definedName name="_1C_20">[18]연돌일위집계!#REF!</definedName>
    <definedName name="_1C_21">[18]연돌일위집계!#REF!</definedName>
    <definedName name="_1C_22">[18]연돌일위집계!#REF!</definedName>
    <definedName name="_1C_23">[18]연돌일위집계!#REF!</definedName>
    <definedName name="_1C_24">[18]연돌일위집계!#REF!</definedName>
    <definedName name="_1C_25">[18]연돌일위집계!#REF!</definedName>
    <definedName name="_1C_26">[18]연돌일위집계!#REF!</definedName>
    <definedName name="_1C_27">[18]연돌일위집계!#REF!</definedName>
    <definedName name="_1C_28">[18]연돌일위집계!#REF!</definedName>
    <definedName name="_1C_29">[18]연돌일위집계!#REF!</definedName>
    <definedName name="_1C_3">[18]연돌일위집계!#REF!</definedName>
    <definedName name="_1C_30">[18]연돌일위집계!#REF!</definedName>
    <definedName name="_1C_4">[18]연돌일위집계!#REF!</definedName>
    <definedName name="_1C_5">[18]연돌일위집계!#REF!</definedName>
    <definedName name="_1C_6">[18]연돌일위집계!#REF!</definedName>
    <definedName name="_1C_7">[18]연돌일위집계!#REF!</definedName>
    <definedName name="_1C_8">[18]연돌일위집계!#REF!</definedName>
    <definedName name="_1C_9">[18]연돌일위집계!#REF!</definedName>
    <definedName name="_1일투입M_D" localSheetId="3">#REF!</definedName>
    <definedName name="_1일투입M_D" localSheetId="2">#REF!</definedName>
    <definedName name="_1일투입M_D">#REF!</definedName>
    <definedName name="_1일투입금액" localSheetId="3">#REF!</definedName>
    <definedName name="_1일투입금액" localSheetId="2">#REF!</definedName>
    <definedName name="_1일투입금액">#REF!</definedName>
    <definedName name="_2" localSheetId="3">[2]예상!#REF!</definedName>
    <definedName name="_2" localSheetId="2">[2]예상!#REF!</definedName>
    <definedName name="_2">[2]예상!#REF!</definedName>
    <definedName name="_2_0_F" localSheetId="3" hidden="1">[17]DHEQSUPT!#REF!</definedName>
    <definedName name="_2_0_F" localSheetId="2" hidden="1">[17]DHEQSUPT!#REF!</definedName>
    <definedName name="_2_0_F" hidden="1">[17]DHEQSUPT!#REF!</definedName>
    <definedName name="_2_0Print_Area" localSheetId="3">#REF!</definedName>
    <definedName name="_2_0Print_Area" localSheetId="2">#REF!</definedName>
    <definedName name="_2_0Print_Area">#REF!</definedName>
    <definedName name="_2_0실마" localSheetId="3">#REF!</definedName>
    <definedName name="_2_0실마" localSheetId="2">#REF!</definedName>
    <definedName name="_2_0실마">#REF!</definedName>
    <definedName name="_20" localSheetId="3">#REF!</definedName>
    <definedName name="_20" localSheetId="2">#REF!</definedName>
    <definedName name="_20">#REF!</definedName>
    <definedName name="_201_0누계기">#REF!</definedName>
    <definedName name="_204_0누계생">#REF!</definedName>
    <definedName name="_207_0누실마">#REF!</definedName>
    <definedName name="_20P15_">#REF!</definedName>
    <definedName name="_210_0누실적">#REF!</definedName>
    <definedName name="_213_0실기버">#REF!</definedName>
    <definedName name="_216_0실적마">#REF!</definedName>
    <definedName name="_21P16_">#REF!</definedName>
    <definedName name="_22" localSheetId="3">[19]국내!#REF!</definedName>
    <definedName name="_22" localSheetId="2">[19]국내!#REF!</definedName>
    <definedName name="_22">[20]국내!#REF!</definedName>
    <definedName name="_222ОБЛАСТЬ_ПЕЌАТ" localSheetId="3">#REF!</definedName>
    <definedName name="_222ОБЛАСТЬ_ПЕЌАТ" localSheetId="2">#REF!</definedName>
    <definedName name="_222ОБЛАСТЬ_ПЕЌАТ">#REF!</definedName>
    <definedName name="_22P17_" localSheetId="3">#REF!</definedName>
    <definedName name="_22P17_" localSheetId="2">#REF!</definedName>
    <definedName name="_22P17_">#REF!</definedName>
    <definedName name="_23P2_" localSheetId="3">#REF!</definedName>
    <definedName name="_23P2_" localSheetId="2">#REF!</definedName>
    <definedName name="_23P2_">#REF!</definedName>
    <definedName name="_24_3_0Crite">#REF!</definedName>
    <definedName name="_243_2273">#REF!</definedName>
    <definedName name="_243_2274">#REF!</definedName>
    <definedName name="_24P3_">#REF!</definedName>
    <definedName name="_25P4_">#REF!</definedName>
    <definedName name="_26P5_">#REF!</definedName>
    <definedName name="_27P6_">#REF!</definedName>
    <definedName name="_28P7_">#REF!</definedName>
    <definedName name="_29P8_">#REF!</definedName>
    <definedName name="_2A_1">[18]연돌일위집계!#REF!</definedName>
    <definedName name="_2A_10">[18]연돌일위집계!#REF!</definedName>
    <definedName name="_2A_11">[18]연돌일위집계!#REF!</definedName>
    <definedName name="_2A_12">[18]연돌일위집계!#REF!</definedName>
    <definedName name="_2A_13">[18]연돌일위집계!#REF!</definedName>
    <definedName name="_2A_14">[18]연돌일위집계!#REF!</definedName>
    <definedName name="_2A_15">[18]연돌일위집계!#REF!</definedName>
    <definedName name="_2A_16">[18]연돌일위집계!#REF!</definedName>
    <definedName name="_2A_17">[18]연돌일위집계!#REF!</definedName>
    <definedName name="_2A_18">[18]연돌일위집계!#REF!</definedName>
    <definedName name="_2A_19">[18]연돌일위집계!#REF!</definedName>
    <definedName name="_2A_2">[18]연돌일위집계!#REF!</definedName>
    <definedName name="_2A_20">[18]연돌일위집계!#REF!</definedName>
    <definedName name="_2A_21">[18]연돌일위집계!#REF!</definedName>
    <definedName name="_2A_22">[18]연돌일위집계!#REF!</definedName>
    <definedName name="_2A_23">[18]연돌일위집계!#REF!</definedName>
    <definedName name="_2A_24">[18]연돌일위집계!#REF!</definedName>
    <definedName name="_2A_25">[18]연돌일위집계!#REF!</definedName>
    <definedName name="_2A_26">[18]연돌일위집계!#REF!</definedName>
    <definedName name="_2A_27">[18]연돌일위집계!#REF!</definedName>
    <definedName name="_2A_28">[18]연돌일위집계!#REF!</definedName>
    <definedName name="_2A_29">[18]연돌일위집계!#REF!</definedName>
    <definedName name="_2A_3">[18]연돌일위집계!#REF!</definedName>
    <definedName name="_2A_30">[18]연돌일위집계!#REF!</definedName>
    <definedName name="_2A_4">[18]연돌일위집계!#REF!</definedName>
    <definedName name="_2A_5">[18]연돌일위집계!#REF!</definedName>
    <definedName name="_2A_6">[18]연돌일위집계!#REF!</definedName>
    <definedName name="_2A_7">[18]연돌일위집계!#REF!</definedName>
    <definedName name="_2A_8">[18]연돌일위집계!#REF!</definedName>
    <definedName name="_2A_9">[18]연돌일위집계!#REF!</definedName>
    <definedName name="_2B_1">[18]연돌일위집계!#REF!</definedName>
    <definedName name="_2B_10">[18]연돌일위집계!#REF!</definedName>
    <definedName name="_2B_11">[18]연돌일위집계!#REF!</definedName>
    <definedName name="_2B_12">[18]연돌일위집계!#REF!</definedName>
    <definedName name="_2B_13">[18]연돌일위집계!#REF!</definedName>
    <definedName name="_2B_14">[18]연돌일위집계!#REF!</definedName>
    <definedName name="_2B_15">[18]연돌일위집계!#REF!</definedName>
    <definedName name="_2B_16">[18]연돌일위집계!#REF!</definedName>
    <definedName name="_2B_17">[18]연돌일위집계!#REF!</definedName>
    <definedName name="_2B_18">[18]연돌일위집계!#REF!</definedName>
    <definedName name="_2B_19">[18]연돌일위집계!#REF!</definedName>
    <definedName name="_2B_2">[18]연돌일위집계!#REF!</definedName>
    <definedName name="_2B_20">[18]연돌일위집계!#REF!</definedName>
    <definedName name="_2B_21">[18]연돌일위집계!#REF!</definedName>
    <definedName name="_2B_22">[18]연돌일위집계!#REF!</definedName>
    <definedName name="_2B_23">[18]연돌일위집계!#REF!</definedName>
    <definedName name="_2B_24">[18]연돌일위집계!#REF!</definedName>
    <definedName name="_2B_25">[18]연돌일위집계!#REF!</definedName>
    <definedName name="_2B_26">[18]연돌일위집계!#REF!</definedName>
    <definedName name="_2B_27">[18]연돌일위집계!#REF!</definedName>
    <definedName name="_2B_28">[18]연돌일위집계!#REF!</definedName>
    <definedName name="_2B_29">[18]연돌일위집계!#REF!</definedName>
    <definedName name="_2B_3">[18]연돌일위집계!#REF!</definedName>
    <definedName name="_2B_30">[18]연돌일위집계!#REF!</definedName>
    <definedName name="_2B_4">[18]연돌일위집계!#REF!</definedName>
    <definedName name="_2B_5">[18]연돌일위집계!#REF!</definedName>
    <definedName name="_2B_6">[18]연돌일위집계!#REF!</definedName>
    <definedName name="_2B_7">[18]연돌일위집계!#REF!</definedName>
    <definedName name="_2B_8">[18]연돌일위집계!#REF!</definedName>
    <definedName name="_2B_9">[18]연돌일위집계!#REF!</definedName>
    <definedName name="_2C_1">[18]연돌일위집계!#REF!</definedName>
    <definedName name="_2C_10">[18]연돌일위집계!#REF!</definedName>
    <definedName name="_2C_11">[18]연돌일위집계!#REF!</definedName>
    <definedName name="_2C_12">[18]연돌일위집계!#REF!</definedName>
    <definedName name="_2C_13">[18]연돌일위집계!#REF!</definedName>
    <definedName name="_2C_14">[18]연돌일위집계!#REF!</definedName>
    <definedName name="_2C_15">[18]연돌일위집계!#REF!</definedName>
    <definedName name="_2C_16">[18]연돌일위집계!#REF!</definedName>
    <definedName name="_2C_17">[18]연돌일위집계!#REF!</definedName>
    <definedName name="_2C_18">[18]연돌일위집계!#REF!</definedName>
    <definedName name="_2C_19">[18]연돌일위집계!#REF!</definedName>
    <definedName name="_2C_2">[18]연돌일위집계!#REF!</definedName>
    <definedName name="_2C_20">[18]연돌일위집계!#REF!</definedName>
    <definedName name="_2C_21">[18]연돌일위집계!#REF!</definedName>
    <definedName name="_2C_22">[18]연돌일위집계!#REF!</definedName>
    <definedName name="_2C_23">[18]연돌일위집계!#REF!</definedName>
    <definedName name="_2C_24">[18]연돌일위집계!#REF!</definedName>
    <definedName name="_2C_25">[18]연돌일위집계!#REF!</definedName>
    <definedName name="_2C_26">[18]연돌일위집계!#REF!</definedName>
    <definedName name="_2C_27">[18]연돌일위집계!#REF!</definedName>
    <definedName name="_2C_28">[18]연돌일위집계!#REF!</definedName>
    <definedName name="_2C_29">[18]연돌일위집계!#REF!</definedName>
    <definedName name="_2C_3">[18]연돌일위집계!#REF!</definedName>
    <definedName name="_2C_30">[18]연돌일위집계!#REF!</definedName>
    <definedName name="_2C_4">[18]연돌일위집계!#REF!</definedName>
    <definedName name="_2C_5">[18]연돌일위집계!#REF!</definedName>
    <definedName name="_2C_6">[18]연돌일위집계!#REF!</definedName>
    <definedName name="_2C_7">[18]연돌일위집계!#REF!</definedName>
    <definedName name="_2C_8">[18]연돌일위집계!#REF!</definedName>
    <definedName name="_2C_9">[18]연돌일위집계!#REF!</definedName>
    <definedName name="_3">[3]단중!#REF!</definedName>
    <definedName name="_3_0_0_F" hidden="1">[22]표지!#REF!</definedName>
    <definedName name="_3_0Print_Area" localSheetId="3">#REF!</definedName>
    <definedName name="_3_0Print_Area" localSheetId="2">#REF!</definedName>
    <definedName name="_3_0Print_Area">#REF!</definedName>
    <definedName name="_3_0실마" localSheetId="3">#REF!</definedName>
    <definedName name="_3_0실마" localSheetId="2">#REF!</definedName>
    <definedName name="_3_0실마">#REF!</definedName>
    <definedName name="_3_0실적" localSheetId="3">#REF!</definedName>
    <definedName name="_3_0실적" localSheetId="2">#REF!</definedName>
    <definedName name="_3_0실적">#REF!</definedName>
    <definedName name="_30">#REF!</definedName>
    <definedName name="_30_3_0Criteria">#REF!</definedName>
    <definedName name="_30P9_">#REF!</definedName>
    <definedName name="_31단">#REF!</definedName>
    <definedName name="_33" localSheetId="3">[19]국내!#REF!</definedName>
    <definedName name="_33" localSheetId="2">[19]국내!#REF!</definedName>
    <definedName name="_33">[20]국내!#REF!</definedName>
    <definedName name="_37A1_" localSheetId="3">#REF!</definedName>
    <definedName name="_37A1_" localSheetId="2">#REF!</definedName>
    <definedName name="_37A1_">#REF!</definedName>
    <definedName name="_3A_1">[18]연돌일위집계!#REF!</definedName>
    <definedName name="_3A_10">[18]연돌일위집계!#REF!</definedName>
    <definedName name="_3A_11">[18]연돌일위집계!#REF!</definedName>
    <definedName name="_3A_12">[18]연돌일위집계!#REF!</definedName>
    <definedName name="_3A_13">[18]연돌일위집계!#REF!</definedName>
    <definedName name="_3A_14">[18]연돌일위집계!#REF!</definedName>
    <definedName name="_3A_15">[18]연돌일위집계!#REF!</definedName>
    <definedName name="_3A_16">[18]연돌일위집계!#REF!</definedName>
    <definedName name="_3A_17">[18]연돌일위집계!#REF!</definedName>
    <definedName name="_3A_18">[18]연돌일위집계!#REF!</definedName>
    <definedName name="_3A_19">[18]연돌일위집계!#REF!</definedName>
    <definedName name="_3A_2">[18]연돌일위집계!#REF!</definedName>
    <definedName name="_3A_20">[18]연돌일위집계!#REF!</definedName>
    <definedName name="_3A_21">[18]연돌일위집계!#REF!</definedName>
    <definedName name="_3A_22">[18]연돌일위집계!#REF!</definedName>
    <definedName name="_3A_23">[18]연돌일위집계!#REF!</definedName>
    <definedName name="_3A_24">[18]연돌일위집계!#REF!</definedName>
    <definedName name="_3A_25">[18]연돌일위집계!#REF!</definedName>
    <definedName name="_3A_26">[18]연돌일위집계!#REF!</definedName>
    <definedName name="_3A_27">[18]연돌일위집계!#REF!</definedName>
    <definedName name="_3A_28">[18]연돌일위집계!#REF!</definedName>
    <definedName name="_3A_29">[18]연돌일위집계!#REF!</definedName>
    <definedName name="_3A_3">[18]연돌일위집계!#REF!</definedName>
    <definedName name="_3A_30">[18]연돌일위집계!#REF!</definedName>
    <definedName name="_3A_4">[18]연돌일위집계!#REF!</definedName>
    <definedName name="_3A_5">[18]연돌일위집계!#REF!</definedName>
    <definedName name="_3A_6">[18]연돌일위집계!#REF!</definedName>
    <definedName name="_3A_7">[18]연돌일위집계!#REF!</definedName>
    <definedName name="_3A_8">[18]연돌일위집계!#REF!</definedName>
    <definedName name="_3A_9">[18]연돌일위집계!#REF!</definedName>
    <definedName name="_3B_1">[18]연돌일위집계!#REF!</definedName>
    <definedName name="_3B_10">[18]연돌일위집계!#REF!</definedName>
    <definedName name="_3B_11">[18]연돌일위집계!#REF!</definedName>
    <definedName name="_3B_12">[18]연돌일위집계!#REF!</definedName>
    <definedName name="_3B_13">[18]연돌일위집계!#REF!</definedName>
    <definedName name="_3B_14">[18]연돌일위집계!#REF!</definedName>
    <definedName name="_3B_15">[18]연돌일위집계!#REF!</definedName>
    <definedName name="_3B_16">[18]연돌일위집계!#REF!</definedName>
    <definedName name="_3B_17">[18]연돌일위집계!#REF!</definedName>
    <definedName name="_3B_18">[18]연돌일위집계!#REF!</definedName>
    <definedName name="_3B_19">[18]연돌일위집계!#REF!</definedName>
    <definedName name="_3B_2">[18]연돌일위집계!#REF!</definedName>
    <definedName name="_3B_20">[18]연돌일위집계!#REF!</definedName>
    <definedName name="_3B_21">[18]연돌일위집계!#REF!</definedName>
    <definedName name="_3B_22">[18]연돌일위집계!#REF!</definedName>
    <definedName name="_3B_23">[18]연돌일위집계!#REF!</definedName>
    <definedName name="_3B_24">[18]연돌일위집계!#REF!</definedName>
    <definedName name="_3B_25">[18]연돌일위집계!#REF!</definedName>
    <definedName name="_3B_26">[18]연돌일위집계!#REF!</definedName>
    <definedName name="_3B_27">[18]연돌일위집계!#REF!</definedName>
    <definedName name="_3B_28">[18]연돌일위집계!#REF!</definedName>
    <definedName name="_3B_29">[18]연돌일위집계!#REF!</definedName>
    <definedName name="_3B_3">[18]연돌일위집계!#REF!</definedName>
    <definedName name="_3B_30">[18]연돌일위집계!#REF!</definedName>
    <definedName name="_3B_4">[18]연돌일위집계!#REF!</definedName>
    <definedName name="_3B_5">[18]연돌일위집계!#REF!</definedName>
    <definedName name="_3B_6">[18]연돌일위집계!#REF!</definedName>
    <definedName name="_3B_7">[18]연돌일위집계!#REF!</definedName>
    <definedName name="_3B_8">[18]연돌일위집계!#REF!</definedName>
    <definedName name="_3B_9">[18]연돌일위집계!#REF!</definedName>
    <definedName name="_3C_1">[18]연돌일위집계!#REF!</definedName>
    <definedName name="_3C_10">[18]연돌일위집계!#REF!</definedName>
    <definedName name="_3C_11">[18]연돌일위집계!#REF!</definedName>
    <definedName name="_3C_12">[18]연돌일위집계!#REF!</definedName>
    <definedName name="_3C_13">[18]연돌일위집계!#REF!</definedName>
    <definedName name="_3C_14">[18]연돌일위집계!#REF!</definedName>
    <definedName name="_3C_15">[18]연돌일위집계!#REF!</definedName>
    <definedName name="_3C_16">[18]연돌일위집계!#REF!</definedName>
    <definedName name="_3C_17">[18]연돌일위집계!#REF!</definedName>
    <definedName name="_3C_18">[18]연돌일위집계!#REF!</definedName>
    <definedName name="_3C_19">[18]연돌일위집계!#REF!</definedName>
    <definedName name="_3C_2">[18]연돌일위집계!#REF!</definedName>
    <definedName name="_3C_20">[18]연돌일위집계!#REF!</definedName>
    <definedName name="_3C_21">[18]연돌일위집계!#REF!</definedName>
    <definedName name="_3C_22">[18]연돌일위집계!#REF!</definedName>
    <definedName name="_3C_23">[18]연돌일위집계!#REF!</definedName>
    <definedName name="_3C_24">[18]연돌일위집계!#REF!</definedName>
    <definedName name="_3C_25">[18]연돌일위집계!#REF!</definedName>
    <definedName name="_3C_26">[18]연돌일위집계!#REF!</definedName>
    <definedName name="_3C_27">[18]연돌일위집계!#REF!</definedName>
    <definedName name="_3C_28">[18]연돌일위집계!#REF!</definedName>
    <definedName name="_3C_29">[18]연돌일위집계!#REF!</definedName>
    <definedName name="_3C_3">[18]연돌일위집계!#REF!</definedName>
    <definedName name="_3C_30">[18]연돌일위집계!#REF!</definedName>
    <definedName name="_3C_4">[18]연돌일위집계!#REF!</definedName>
    <definedName name="_3C_5">[18]연돌일위집계!#REF!</definedName>
    <definedName name="_3C_6">[18]연돌일위집계!#REF!</definedName>
    <definedName name="_3C_7">[18]연돌일위집계!#REF!</definedName>
    <definedName name="_3C_8">[18]연돌일위집계!#REF!</definedName>
    <definedName name="_3C_9">[18]연돌일위집계!#REF!</definedName>
    <definedName name="_4" localSheetId="3">#REF!</definedName>
    <definedName name="_4" localSheetId="2">#REF!</definedName>
    <definedName name="_4">#REF!</definedName>
    <definedName name="_4_????" localSheetId="3">#REF!</definedName>
    <definedName name="_4_????" localSheetId="2">#REF!</definedName>
    <definedName name="_4_????">#REF!</definedName>
    <definedName name="_4_0실마" localSheetId="3">#REF!</definedName>
    <definedName name="_4_0실마" localSheetId="2">#REF!</definedName>
    <definedName name="_4_0실마">#REF!</definedName>
    <definedName name="_4_0실적">#REF!</definedName>
    <definedName name="_4_3_0Crite">#REF!</definedName>
    <definedName name="_40">#REF!</definedName>
    <definedName name="_43A2_">#REF!</definedName>
    <definedName name="_44" localSheetId="3">[19]국내!#REF!</definedName>
    <definedName name="_44" localSheetId="2">[19]국내!#REF!</definedName>
    <definedName name="_44">[20]국내!#REF!</definedName>
    <definedName name="_440__0_S" localSheetId="3" hidden="1">#REF!</definedName>
    <definedName name="_440__0_S" localSheetId="2" hidden="1">#REF!</definedName>
    <definedName name="_440__0_S" hidden="1">#REF!</definedName>
    <definedName name="_49B20996_">#REF!</definedName>
    <definedName name="_4A_1">[18]연돌일위집계!#REF!</definedName>
    <definedName name="_4A_10">[18]연돌일위집계!#REF!</definedName>
    <definedName name="_4A_11">[18]연돌일위집계!#REF!</definedName>
    <definedName name="_4A_12">[18]연돌일위집계!#REF!</definedName>
    <definedName name="_4A_13">[18]연돌일위집계!#REF!</definedName>
    <definedName name="_4A_14">[18]연돌일위집계!#REF!</definedName>
    <definedName name="_4A_15">[18]연돌일위집계!#REF!</definedName>
    <definedName name="_4A_16">[18]연돌일위집계!#REF!</definedName>
    <definedName name="_4A_17">[18]연돌일위집계!#REF!</definedName>
    <definedName name="_4A_18">[18]연돌일위집계!#REF!</definedName>
    <definedName name="_4A_19">[18]연돌일위집계!#REF!</definedName>
    <definedName name="_4A_2">[18]연돌일위집계!#REF!</definedName>
    <definedName name="_4A_20">[18]연돌일위집계!#REF!</definedName>
    <definedName name="_4A_21">[18]연돌일위집계!#REF!</definedName>
    <definedName name="_4A_22">[18]연돌일위집계!#REF!</definedName>
    <definedName name="_4A_23">[18]연돌일위집계!#REF!</definedName>
    <definedName name="_4A_24">[18]연돌일위집계!#REF!</definedName>
    <definedName name="_4A_25">[18]연돌일위집계!#REF!</definedName>
    <definedName name="_4A_26">[18]연돌일위집계!#REF!</definedName>
    <definedName name="_4A_27">[18]연돌일위집계!#REF!</definedName>
    <definedName name="_4A_28">[18]연돌일위집계!#REF!</definedName>
    <definedName name="_4A_29">[18]연돌일위집계!#REF!</definedName>
    <definedName name="_4A_3">[18]연돌일위집계!#REF!</definedName>
    <definedName name="_4A_30">[18]연돌일위집계!#REF!</definedName>
    <definedName name="_4A_4">[18]연돌일위집계!#REF!</definedName>
    <definedName name="_4A_5">[18]연돌일위집계!#REF!</definedName>
    <definedName name="_4A_6">[18]연돌일위집계!#REF!</definedName>
    <definedName name="_4A_7">[18]연돌일위집계!#REF!</definedName>
    <definedName name="_4A_8">[18]연돌일위집계!#REF!</definedName>
    <definedName name="_4A_9">[18]연돌일위집계!#REF!</definedName>
    <definedName name="_4B_1">[18]연돌일위집계!#REF!</definedName>
    <definedName name="_4B_10">[18]연돌일위집계!#REF!</definedName>
    <definedName name="_4B_11">[18]연돌일위집계!#REF!</definedName>
    <definedName name="_4B_12">[18]연돌일위집계!#REF!</definedName>
    <definedName name="_4B_13">[18]연돌일위집계!#REF!</definedName>
    <definedName name="_4B_14">[18]연돌일위집계!#REF!</definedName>
    <definedName name="_4B_15">[18]연돌일위집계!#REF!</definedName>
    <definedName name="_4B_16">[18]연돌일위집계!#REF!</definedName>
    <definedName name="_4B_17">[18]연돌일위집계!#REF!</definedName>
    <definedName name="_4B_18">[18]연돌일위집계!#REF!</definedName>
    <definedName name="_4B_19">[18]연돌일위집계!#REF!</definedName>
    <definedName name="_4B_2">[18]연돌일위집계!#REF!</definedName>
    <definedName name="_4B_20">[18]연돌일위집계!#REF!</definedName>
    <definedName name="_4B_21">[18]연돌일위집계!#REF!</definedName>
    <definedName name="_4B_22">[18]연돌일위집계!#REF!</definedName>
    <definedName name="_4B_23">[18]연돌일위집계!#REF!</definedName>
    <definedName name="_4B_24">[18]연돌일위집계!#REF!</definedName>
    <definedName name="_4B_25">[18]연돌일위집계!#REF!</definedName>
    <definedName name="_4B_26">[18]연돌일위집계!#REF!</definedName>
    <definedName name="_4B_27">[18]연돌일위집계!#REF!</definedName>
    <definedName name="_4B_28">[18]연돌일위집계!#REF!</definedName>
    <definedName name="_4B_29">[18]연돌일위집계!#REF!</definedName>
    <definedName name="_4B_3">[18]연돌일위집계!#REF!</definedName>
    <definedName name="_4B_30">[18]연돌일위집계!#REF!</definedName>
    <definedName name="_4B_4">[18]연돌일위집계!#REF!</definedName>
    <definedName name="_4B_5">[18]연돌일위집계!#REF!</definedName>
    <definedName name="_4B_6">[18]연돌일위집계!#REF!</definedName>
    <definedName name="_4B_7">[18]연돌일위집계!#REF!</definedName>
    <definedName name="_4B_8">[18]연돌일위집계!#REF!</definedName>
    <definedName name="_4B_9">[18]연돌일위집계!#REF!</definedName>
    <definedName name="_4C_1">[18]연돌일위집계!#REF!</definedName>
    <definedName name="_4C_10">[18]연돌일위집계!#REF!</definedName>
    <definedName name="_4C_11">[18]연돌일위집계!#REF!</definedName>
    <definedName name="_4C_12">[18]연돌일위집계!#REF!</definedName>
    <definedName name="_4C_13">[18]연돌일위집계!#REF!</definedName>
    <definedName name="_4C_14">[18]연돌일위집계!#REF!</definedName>
    <definedName name="_4C_15">[18]연돌일위집계!#REF!</definedName>
    <definedName name="_4C_16">[18]연돌일위집계!#REF!</definedName>
    <definedName name="_4C_17">[18]연돌일위집계!#REF!</definedName>
    <definedName name="_4C_18">[18]연돌일위집계!#REF!</definedName>
    <definedName name="_4C_19">[18]연돌일위집계!#REF!</definedName>
    <definedName name="_4C_2">[18]연돌일위집계!#REF!</definedName>
    <definedName name="_4C_20">[18]연돌일위집계!#REF!</definedName>
    <definedName name="_4C_21">[18]연돌일위집계!#REF!</definedName>
    <definedName name="_4C_22">[18]연돌일위집계!#REF!</definedName>
    <definedName name="_4C_23">[18]연돌일위집계!#REF!</definedName>
    <definedName name="_4C_24">[18]연돌일위집계!#REF!</definedName>
    <definedName name="_4C_25">[18]연돌일위집계!#REF!</definedName>
    <definedName name="_4C_26">[18]연돌일위집계!#REF!</definedName>
    <definedName name="_4C_27">[18]연돌일위집계!#REF!</definedName>
    <definedName name="_4C_28">[18]연돌일위집계!#REF!</definedName>
    <definedName name="_4C_29">[18]연돌일위집계!#REF!</definedName>
    <definedName name="_4C_3">[18]연돌일위집계!#REF!</definedName>
    <definedName name="_4C_30">[18]연돌일위집계!#REF!</definedName>
    <definedName name="_4C_4">[18]연돌일위집계!#REF!</definedName>
    <definedName name="_4C_5">[18]연돌일위집계!#REF!</definedName>
    <definedName name="_4C_6">[18]연돌일위집계!#REF!</definedName>
    <definedName name="_4C_7">[18]연돌일위집계!#REF!</definedName>
    <definedName name="_4C_8">[18]연돌일위집계!#REF!</definedName>
    <definedName name="_4C_9">[18]연돌일위집계!#REF!</definedName>
    <definedName name="_5">[2]예상!#REF!</definedName>
    <definedName name="_5_????">#REF!</definedName>
    <definedName name="_5_3_0Criteria">#REF!</definedName>
    <definedName name="_55D16542_">#REF!</definedName>
    <definedName name="_56f2_">#REF!</definedName>
    <definedName name="_5A_1">[18]연돌일위집계!#REF!</definedName>
    <definedName name="_5A_10">[18]연돌일위집계!#REF!</definedName>
    <definedName name="_5A_11">[18]연돌일위집계!#REF!</definedName>
    <definedName name="_5A_12">[18]연돌일위집계!#REF!</definedName>
    <definedName name="_5A_13">[18]연돌일위집계!#REF!</definedName>
    <definedName name="_5A_14">[18]연돌일위집계!#REF!</definedName>
    <definedName name="_5A_15">[18]연돌일위집계!#REF!</definedName>
    <definedName name="_5A_16">[18]연돌일위집계!#REF!</definedName>
    <definedName name="_5A_17">[18]연돌일위집계!#REF!</definedName>
    <definedName name="_5A_18">[18]연돌일위집계!#REF!</definedName>
    <definedName name="_5A_19">[18]연돌일위집계!#REF!</definedName>
    <definedName name="_5A_2">[18]연돌일위집계!#REF!</definedName>
    <definedName name="_5A_20">[18]연돌일위집계!#REF!</definedName>
    <definedName name="_5A_21">[18]연돌일위집계!#REF!</definedName>
    <definedName name="_5A_22">[18]연돌일위집계!#REF!</definedName>
    <definedName name="_5A_23">[18]연돌일위집계!#REF!</definedName>
    <definedName name="_5A_24">[18]연돌일위집계!#REF!</definedName>
    <definedName name="_5A_25">[18]연돌일위집계!#REF!</definedName>
    <definedName name="_5A_26">[18]연돌일위집계!#REF!</definedName>
    <definedName name="_5A_27">[18]연돌일위집계!#REF!</definedName>
    <definedName name="_5A_28">[18]연돌일위집계!#REF!</definedName>
    <definedName name="_5A_29">[18]연돌일위집계!#REF!</definedName>
    <definedName name="_5A_3">[18]연돌일위집계!#REF!</definedName>
    <definedName name="_5A_30">[18]연돌일위집계!#REF!</definedName>
    <definedName name="_5A_4">[18]연돌일위집계!#REF!</definedName>
    <definedName name="_5A_5">[18]연돌일위집계!#REF!</definedName>
    <definedName name="_5A_6">[18]연돌일위집계!#REF!</definedName>
    <definedName name="_5A_7">[18]연돌일위집계!#REF!</definedName>
    <definedName name="_5A_8">[18]연돌일위집계!#REF!</definedName>
    <definedName name="_5A_9">[18]연돌일위집계!#REF!</definedName>
    <definedName name="_5B_1">[18]연돌일위집계!#REF!</definedName>
    <definedName name="_5B_10">[18]연돌일위집계!#REF!</definedName>
    <definedName name="_5B_11">[18]연돌일위집계!#REF!</definedName>
    <definedName name="_5B_12">[18]연돌일위집계!#REF!</definedName>
    <definedName name="_5B_13">[18]연돌일위집계!#REF!</definedName>
    <definedName name="_5B_14">[18]연돌일위집계!#REF!</definedName>
    <definedName name="_5B_15">[18]연돌일위집계!#REF!</definedName>
    <definedName name="_5B_16">[18]연돌일위집계!#REF!</definedName>
    <definedName name="_5B_17">[18]연돌일위집계!#REF!</definedName>
    <definedName name="_5B_18">[18]연돌일위집계!#REF!</definedName>
    <definedName name="_5B_19">[18]연돌일위집계!#REF!</definedName>
    <definedName name="_5B_2">[18]연돌일위집계!#REF!</definedName>
    <definedName name="_5B_20">[18]연돌일위집계!#REF!</definedName>
    <definedName name="_5B_21">[18]연돌일위집계!#REF!</definedName>
    <definedName name="_5B_22">[18]연돌일위집계!#REF!</definedName>
    <definedName name="_5B_23">[18]연돌일위집계!#REF!</definedName>
    <definedName name="_5B_24">[18]연돌일위집계!#REF!</definedName>
    <definedName name="_5B_25">[18]연돌일위집계!#REF!</definedName>
    <definedName name="_5B_26">[18]연돌일위집계!#REF!</definedName>
    <definedName name="_5B_27">[18]연돌일위집계!#REF!</definedName>
    <definedName name="_5B_28">[18]연돌일위집계!#REF!</definedName>
    <definedName name="_5B_29">[18]연돌일위집계!#REF!</definedName>
    <definedName name="_5B_3">[18]연돌일위집계!#REF!</definedName>
    <definedName name="_5B_30">[18]연돌일위집계!#REF!</definedName>
    <definedName name="_5B_4">[18]연돌일위집계!#REF!</definedName>
    <definedName name="_5B_5">[18]연돌일위집계!#REF!</definedName>
    <definedName name="_5B_6">[18]연돌일위집계!#REF!</definedName>
    <definedName name="_5B_7">[18]연돌일위집계!#REF!</definedName>
    <definedName name="_5B_8">[18]연돌일위집계!#REF!</definedName>
    <definedName name="_5B_9">[18]연돌일위집계!#REF!</definedName>
    <definedName name="_5C_1">[18]연돌일위집계!#REF!</definedName>
    <definedName name="_5C_10">[18]연돌일위집계!#REF!</definedName>
    <definedName name="_5C_11">[18]연돌일위집계!#REF!</definedName>
    <definedName name="_5C_12">[18]연돌일위집계!#REF!</definedName>
    <definedName name="_5C_13">[18]연돌일위집계!#REF!</definedName>
    <definedName name="_5C_14">[18]연돌일위집계!#REF!</definedName>
    <definedName name="_5C_15">[18]연돌일위집계!#REF!</definedName>
    <definedName name="_5C_16">[18]연돌일위집계!#REF!</definedName>
    <definedName name="_5C_17">[18]연돌일위집계!#REF!</definedName>
    <definedName name="_5C_18">[18]연돌일위집계!#REF!</definedName>
    <definedName name="_5C_19">[18]연돌일위집계!#REF!</definedName>
    <definedName name="_5C_2">[18]연돌일위집계!#REF!</definedName>
    <definedName name="_5C_20">[18]연돌일위집계!#REF!</definedName>
    <definedName name="_5C_21">[18]연돌일위집계!#REF!</definedName>
    <definedName name="_5C_22">[18]연돌일위집계!#REF!</definedName>
    <definedName name="_5C_23">[18]연돌일위집계!#REF!</definedName>
    <definedName name="_5C_24">[18]연돌일위집계!#REF!</definedName>
    <definedName name="_5C_25">[18]연돌일위집계!#REF!</definedName>
    <definedName name="_5C_26">[18]연돌일위집계!#REF!</definedName>
    <definedName name="_5C_27">[18]연돌일위집계!#REF!</definedName>
    <definedName name="_5C_28">[18]연돌일위집계!#REF!</definedName>
    <definedName name="_5C_29">[18]연돌일위집계!#REF!</definedName>
    <definedName name="_5C_3">[18]연돌일위집계!#REF!</definedName>
    <definedName name="_5C_30">[18]연돌일위집계!#REF!</definedName>
    <definedName name="_5C_4">[18]연돌일위집계!#REF!</definedName>
    <definedName name="_5C_5">[18]연돌일위집계!#REF!</definedName>
    <definedName name="_5C_6">[18]연돌일위집계!#REF!</definedName>
    <definedName name="_5C_7">[18]연돌일위집계!#REF!</definedName>
    <definedName name="_5C_8">[18]연돌일위집계!#REF!</definedName>
    <definedName name="_5C_9">[18]연돌일위집계!#REF!</definedName>
    <definedName name="_6">#N/A</definedName>
    <definedName name="_6_0" hidden="1">[17]DHEQSUPT!#REF!</definedName>
    <definedName name="_6_0실마" localSheetId="3">#REF!</definedName>
    <definedName name="_6_0실마" localSheetId="2">#REF!</definedName>
    <definedName name="_6_0실마">#REF!</definedName>
    <definedName name="_6_0실적" localSheetId="3">#REF!</definedName>
    <definedName name="_6_0실적" localSheetId="2">#REF!</definedName>
    <definedName name="_6_0실적">#REF!</definedName>
    <definedName name="_62G_0Extr" localSheetId="3">#REF!</definedName>
    <definedName name="_62G_0Extr" localSheetId="2">#REF!</definedName>
    <definedName name="_62G_0Extr">#REF!</definedName>
    <definedName name="_68G_0Extract">#REF!</definedName>
    <definedName name="_69P1_">#REF!</definedName>
    <definedName name="_6A_1">[18]연돌일위집계!#REF!</definedName>
    <definedName name="_6A_10">[18]연돌일위집계!#REF!</definedName>
    <definedName name="_6A_11">[18]연돌일위집계!#REF!</definedName>
    <definedName name="_6A_12">[18]연돌일위집계!#REF!</definedName>
    <definedName name="_6A_13">[18]연돌일위집계!#REF!</definedName>
    <definedName name="_6A_14">[18]연돌일위집계!#REF!</definedName>
    <definedName name="_6A_15">[18]연돌일위집계!#REF!</definedName>
    <definedName name="_6A_16">[18]연돌일위집계!#REF!</definedName>
    <definedName name="_6A_17">[18]연돌일위집계!#REF!</definedName>
    <definedName name="_6A_18">[18]연돌일위집계!#REF!</definedName>
    <definedName name="_6A_19">[18]연돌일위집계!#REF!</definedName>
    <definedName name="_6A_2">[18]연돌일위집계!#REF!</definedName>
    <definedName name="_6A_20">[18]연돌일위집계!#REF!</definedName>
    <definedName name="_6A_21">[18]연돌일위집계!#REF!</definedName>
    <definedName name="_6A_22">[18]연돌일위집계!#REF!</definedName>
    <definedName name="_6A_23">[18]연돌일위집계!#REF!</definedName>
    <definedName name="_6A_24">[18]연돌일위집계!#REF!</definedName>
    <definedName name="_6A_25">[18]연돌일위집계!#REF!</definedName>
    <definedName name="_6A_26">[18]연돌일위집계!#REF!</definedName>
    <definedName name="_6A_27">[18]연돌일위집계!#REF!</definedName>
    <definedName name="_6A_28">[18]연돌일위집계!#REF!</definedName>
    <definedName name="_6A_29">[18]연돌일위집계!#REF!</definedName>
    <definedName name="_6A_3">[18]연돌일위집계!#REF!</definedName>
    <definedName name="_6A_30">[18]연돌일위집계!#REF!</definedName>
    <definedName name="_6A_4">[18]연돌일위집계!#REF!</definedName>
    <definedName name="_6A_5">[18]연돌일위집계!#REF!</definedName>
    <definedName name="_6A_6">[18]연돌일위집계!#REF!</definedName>
    <definedName name="_6A_7">[18]연돌일위집계!#REF!</definedName>
    <definedName name="_6A_8">[18]연돌일위집계!#REF!</definedName>
    <definedName name="_6A_9">[18]연돌일위집계!#REF!</definedName>
    <definedName name="_6B_1">[18]연돌일위집계!#REF!</definedName>
    <definedName name="_6B_10">[18]연돌일위집계!#REF!</definedName>
    <definedName name="_6B_11">[18]연돌일위집계!#REF!</definedName>
    <definedName name="_6B_12">[18]연돌일위집계!#REF!</definedName>
    <definedName name="_6B_13">[18]연돌일위집계!#REF!</definedName>
    <definedName name="_6B_14">[18]연돌일위집계!#REF!</definedName>
    <definedName name="_6B_15">[18]연돌일위집계!#REF!</definedName>
    <definedName name="_6B_16">[18]연돌일위집계!#REF!</definedName>
    <definedName name="_6B_17">[18]연돌일위집계!#REF!</definedName>
    <definedName name="_6B_18">[18]연돌일위집계!#REF!</definedName>
    <definedName name="_6B_19">[18]연돌일위집계!#REF!</definedName>
    <definedName name="_6B_2">[18]연돌일위집계!#REF!</definedName>
    <definedName name="_6B_20">[18]연돌일위집계!#REF!</definedName>
    <definedName name="_6B_21">[18]연돌일위집계!#REF!</definedName>
    <definedName name="_6B_22">[18]연돌일위집계!#REF!</definedName>
    <definedName name="_6B_23">[18]연돌일위집계!#REF!</definedName>
    <definedName name="_6B_24">[18]연돌일위집계!#REF!</definedName>
    <definedName name="_6B_25">[18]연돌일위집계!#REF!</definedName>
    <definedName name="_6B_26">[18]연돌일위집계!#REF!</definedName>
    <definedName name="_6B_27">[18]연돌일위집계!#REF!</definedName>
    <definedName name="_6B_28">[18]연돌일위집계!#REF!</definedName>
    <definedName name="_6B_29">[18]연돌일위집계!#REF!</definedName>
    <definedName name="_6B_3">[18]연돌일위집계!#REF!</definedName>
    <definedName name="_6B_30">[18]연돌일위집계!#REF!</definedName>
    <definedName name="_6B_4">[18]연돌일위집계!#REF!</definedName>
    <definedName name="_6B_5">[18]연돌일위집계!#REF!</definedName>
    <definedName name="_6B_6">[18]연돌일위집계!#REF!</definedName>
    <definedName name="_6B_7">[18]연돌일위집계!#REF!</definedName>
    <definedName name="_6B_8">[18]연돌일위집계!#REF!</definedName>
    <definedName name="_6B_9">[18]연돌일위집계!#REF!</definedName>
    <definedName name="_6C_1">[18]연돌일위집계!#REF!</definedName>
    <definedName name="_6C_10">[18]연돌일위집계!#REF!</definedName>
    <definedName name="_6C_11">[18]연돌일위집계!#REF!</definedName>
    <definedName name="_6C_12">[18]연돌일위집계!#REF!</definedName>
    <definedName name="_6C_13">[18]연돌일위집계!#REF!</definedName>
    <definedName name="_6C_14">[18]연돌일위집계!#REF!</definedName>
    <definedName name="_6C_15">[18]연돌일위집계!#REF!</definedName>
    <definedName name="_6C_16">[18]연돌일위집계!#REF!</definedName>
    <definedName name="_6C_17">[18]연돌일위집계!#REF!</definedName>
    <definedName name="_6C_18">[18]연돌일위집계!#REF!</definedName>
    <definedName name="_6C_19">[18]연돌일위집계!#REF!</definedName>
    <definedName name="_6C_2">[18]연돌일위집계!#REF!</definedName>
    <definedName name="_6C_20">[18]연돌일위집계!#REF!</definedName>
    <definedName name="_6C_21">[18]연돌일위집계!#REF!</definedName>
    <definedName name="_6C_22">[18]연돌일위집계!#REF!</definedName>
    <definedName name="_6C_23">[18]연돌일위집계!#REF!</definedName>
    <definedName name="_6C_24">[18]연돌일위집계!#REF!</definedName>
    <definedName name="_6C_25">[18]연돌일위집계!#REF!</definedName>
    <definedName name="_6C_26">[18]연돌일위집계!#REF!</definedName>
    <definedName name="_6C_27">[18]연돌일위집계!#REF!</definedName>
    <definedName name="_6C_28">[18]연돌일위집계!#REF!</definedName>
    <definedName name="_6C_29">[18]연돌일위집계!#REF!</definedName>
    <definedName name="_6C_3">[18]연돌일위집계!#REF!</definedName>
    <definedName name="_6C_30">[18]연돌일위집계!#REF!</definedName>
    <definedName name="_6C_4">[18]연돌일위집계!#REF!</definedName>
    <definedName name="_6C_5">[18]연돌일위집계!#REF!</definedName>
    <definedName name="_6C_6">[18]연돌일위집계!#REF!</definedName>
    <definedName name="_6C_7">[18]연돌일위집계!#REF!</definedName>
    <definedName name="_6C_8">[18]연돌일위집계!#REF!</definedName>
    <definedName name="_6C_9">[18]연돌일위집계!#REF!</definedName>
    <definedName name="_6단" localSheetId="3">#REF!</definedName>
    <definedName name="_6단" localSheetId="2">#REF!</definedName>
    <definedName name="_6단">#REF!</definedName>
    <definedName name="_7" localSheetId="3">#REF!</definedName>
    <definedName name="_7" localSheetId="2">#REF!</definedName>
    <definedName name="_7">#REF!</definedName>
    <definedName name="_7_????" localSheetId="3">#REF!</definedName>
    <definedName name="_7_????" localSheetId="2">#REF!</definedName>
    <definedName name="_7_????">#REF!</definedName>
    <definedName name="_75P10_">#REF!</definedName>
    <definedName name="_7A_1">[18]연돌일위집계!#REF!</definedName>
    <definedName name="_7A_10">[18]연돌일위집계!#REF!</definedName>
    <definedName name="_7A_11">[18]연돌일위집계!#REF!</definedName>
    <definedName name="_7A_12">[18]연돌일위집계!#REF!</definedName>
    <definedName name="_7A_13">[18]연돌일위집계!#REF!</definedName>
    <definedName name="_7A_14">[18]연돌일위집계!#REF!</definedName>
    <definedName name="_7A_15">[18]연돌일위집계!#REF!</definedName>
    <definedName name="_7A_16">[18]연돌일위집계!#REF!</definedName>
    <definedName name="_7A_17">[18]연돌일위집계!#REF!</definedName>
    <definedName name="_7A_18">[18]연돌일위집계!#REF!</definedName>
    <definedName name="_7A_19">[18]연돌일위집계!#REF!</definedName>
    <definedName name="_7A_2">[18]연돌일위집계!#REF!</definedName>
    <definedName name="_7A_20">[18]연돌일위집계!#REF!</definedName>
    <definedName name="_7A_21">[18]연돌일위집계!#REF!</definedName>
    <definedName name="_7A_22">[18]연돌일위집계!#REF!</definedName>
    <definedName name="_7A_23">[18]연돌일위집계!#REF!</definedName>
    <definedName name="_7A_24">[18]연돌일위집계!#REF!</definedName>
    <definedName name="_7A_25">[18]연돌일위집계!#REF!</definedName>
    <definedName name="_7A_26">[18]연돌일위집계!#REF!</definedName>
    <definedName name="_7A_27">[18]연돌일위집계!#REF!</definedName>
    <definedName name="_7A_28">[18]연돌일위집계!#REF!</definedName>
    <definedName name="_7A_29">[18]연돌일위집계!#REF!</definedName>
    <definedName name="_7A_3">[18]연돌일위집계!#REF!</definedName>
    <definedName name="_7A_30">[18]연돌일위집계!#REF!</definedName>
    <definedName name="_7A_4">[18]연돌일위집계!#REF!</definedName>
    <definedName name="_7A_5">[18]연돌일위집계!#REF!</definedName>
    <definedName name="_7A_6">[18]연돌일위집계!#REF!</definedName>
    <definedName name="_7A_7">[18]연돌일위집계!#REF!</definedName>
    <definedName name="_7A_8">[18]연돌일위집계!#REF!</definedName>
    <definedName name="_7A_9">[18]연돌일위집계!#REF!</definedName>
    <definedName name="_7A1_" localSheetId="3">#REF!</definedName>
    <definedName name="_7A1_" localSheetId="2">#REF!</definedName>
    <definedName name="_7A1_">#REF!</definedName>
    <definedName name="_7B_1">[18]연돌일위집계!#REF!</definedName>
    <definedName name="_7B_10">[18]연돌일위집계!#REF!</definedName>
    <definedName name="_7B_11">[18]연돌일위집계!#REF!</definedName>
    <definedName name="_7B_12">[18]연돌일위집계!#REF!</definedName>
    <definedName name="_7B_13">[18]연돌일위집계!#REF!</definedName>
    <definedName name="_7B_14">[18]연돌일위집계!#REF!</definedName>
    <definedName name="_7B_15">[18]연돌일위집계!#REF!</definedName>
    <definedName name="_7B_16">[18]연돌일위집계!#REF!</definedName>
    <definedName name="_7B_17">[18]연돌일위집계!#REF!</definedName>
    <definedName name="_7B_18">[18]연돌일위집계!#REF!</definedName>
    <definedName name="_7B_19">[18]연돌일위집계!#REF!</definedName>
    <definedName name="_7B_2">[18]연돌일위집계!#REF!</definedName>
    <definedName name="_7B_20">[18]연돌일위집계!#REF!</definedName>
    <definedName name="_7B_21">[18]연돌일위집계!#REF!</definedName>
    <definedName name="_7B_22">[18]연돌일위집계!#REF!</definedName>
    <definedName name="_7B_23">[18]연돌일위집계!#REF!</definedName>
    <definedName name="_7B_24">[18]연돌일위집계!#REF!</definedName>
    <definedName name="_7B_25">[18]연돌일위집계!#REF!</definedName>
    <definedName name="_7B_26">[18]연돌일위집계!#REF!</definedName>
    <definedName name="_7B_27">[18]연돌일위집계!#REF!</definedName>
    <definedName name="_7B_28">[18]연돌일위집계!#REF!</definedName>
    <definedName name="_7B_29">[18]연돌일위집계!#REF!</definedName>
    <definedName name="_7B_3">[18]연돌일위집계!#REF!</definedName>
    <definedName name="_7B_30">[18]연돌일위집계!#REF!</definedName>
    <definedName name="_7B_4">[18]연돌일위집계!#REF!</definedName>
    <definedName name="_7B_5">[18]연돌일위집계!#REF!</definedName>
    <definedName name="_7B_6">[18]연돌일위집계!#REF!</definedName>
    <definedName name="_7B_7">[18]연돌일위집계!#REF!</definedName>
    <definedName name="_7B_8">[18]연돌일위집계!#REF!</definedName>
    <definedName name="_7B_9">[18]연돌일위집계!#REF!</definedName>
    <definedName name="_7C_1">[18]연돌일위집계!#REF!</definedName>
    <definedName name="_7C_10">[18]연돌일위집계!#REF!</definedName>
    <definedName name="_7C_11">[18]연돌일위집계!#REF!</definedName>
    <definedName name="_7C_12">[18]연돌일위집계!#REF!</definedName>
    <definedName name="_7C_13">[18]연돌일위집계!#REF!</definedName>
    <definedName name="_7C_14">[18]연돌일위집계!#REF!</definedName>
    <definedName name="_7C_15">[18]연돌일위집계!#REF!</definedName>
    <definedName name="_7C_16">[18]연돌일위집계!#REF!</definedName>
    <definedName name="_7C_17">[18]연돌일위집계!#REF!</definedName>
    <definedName name="_7C_18">[18]연돌일위집계!#REF!</definedName>
    <definedName name="_7C_19">[18]연돌일위집계!#REF!</definedName>
    <definedName name="_7C_2">[18]연돌일위집계!#REF!</definedName>
    <definedName name="_7C_20">[18]연돌일위집계!#REF!</definedName>
    <definedName name="_7C_21">[18]연돌일위집계!#REF!</definedName>
    <definedName name="_7C_22">[18]연돌일위집계!#REF!</definedName>
    <definedName name="_7C_23">[18]연돌일위집계!#REF!</definedName>
    <definedName name="_7C_24">[18]연돌일위집계!#REF!</definedName>
    <definedName name="_7C_25">[18]연돌일위집계!#REF!</definedName>
    <definedName name="_7C_26">[18]연돌일위집계!#REF!</definedName>
    <definedName name="_7C_27">[18]연돌일위집계!#REF!</definedName>
    <definedName name="_7C_28">[18]연돌일위집계!#REF!</definedName>
    <definedName name="_7C_29">[18]연돌일위집계!#REF!</definedName>
    <definedName name="_7C_3">[18]연돌일위집계!#REF!</definedName>
    <definedName name="_7C_30">[18]연돌일위집계!#REF!</definedName>
    <definedName name="_7C_4">[18]연돌일위집계!#REF!</definedName>
    <definedName name="_7C_5">[18]연돌일위집계!#REF!</definedName>
    <definedName name="_7C_6">[18]연돌일위집계!#REF!</definedName>
    <definedName name="_7C_7">[18]연돌일위집계!#REF!</definedName>
    <definedName name="_7C_8">[18]연돌일위집계!#REF!</definedName>
    <definedName name="_7C_9">[18]연돌일위집계!#REF!</definedName>
    <definedName name="_8">#REF!</definedName>
    <definedName name="_81P11_" localSheetId="3">#REF!</definedName>
    <definedName name="_81P11_" localSheetId="2">#REF!</definedName>
    <definedName name="_81P11_">#REF!</definedName>
    <definedName name="_87P12_" localSheetId="3">#REF!</definedName>
    <definedName name="_87P12_" localSheetId="2">#REF!</definedName>
    <definedName name="_87P12_">#REF!</definedName>
    <definedName name="_89_0_0입" localSheetId="3">#REF!</definedName>
    <definedName name="_89_0_0입" localSheetId="2">#REF!</definedName>
    <definedName name="_89_0_0입">#REF!</definedName>
    <definedName name="_89185A78B00">#REF!</definedName>
    <definedName name="_8A_1">[18]연돌일위집계!#REF!</definedName>
    <definedName name="_8A_10">[18]연돌일위집계!#REF!</definedName>
    <definedName name="_8A_11">[18]연돌일위집계!#REF!</definedName>
    <definedName name="_8A_12">[18]연돌일위집계!#REF!</definedName>
    <definedName name="_8A_13">[18]연돌일위집계!#REF!</definedName>
    <definedName name="_8A_14">[18]연돌일위집계!#REF!</definedName>
    <definedName name="_8A_15">[18]연돌일위집계!#REF!</definedName>
    <definedName name="_8A_16">[18]연돌일위집계!#REF!</definedName>
    <definedName name="_8A_17">[18]연돌일위집계!#REF!</definedName>
    <definedName name="_8A_18">[18]연돌일위집계!#REF!</definedName>
    <definedName name="_8A_19">[18]연돌일위집계!#REF!</definedName>
    <definedName name="_8A_2">[18]연돌일위집계!#REF!</definedName>
    <definedName name="_8A_20">[18]연돌일위집계!#REF!</definedName>
    <definedName name="_8A_21">[18]연돌일위집계!#REF!</definedName>
    <definedName name="_8A_22">[18]연돌일위집계!#REF!</definedName>
    <definedName name="_8A_23">[18]연돌일위집계!#REF!</definedName>
    <definedName name="_8A_24">[18]연돌일위집계!#REF!</definedName>
    <definedName name="_8A_25">[18]연돌일위집계!#REF!</definedName>
    <definedName name="_8A_26">[18]연돌일위집계!#REF!</definedName>
    <definedName name="_8A_27">[18]연돌일위집계!#REF!</definedName>
    <definedName name="_8A_28">[18]연돌일위집계!#REF!</definedName>
    <definedName name="_8A_29">[18]연돌일위집계!#REF!</definedName>
    <definedName name="_8A_3">[18]연돌일위집계!#REF!</definedName>
    <definedName name="_8A_30">[18]연돌일위집계!#REF!</definedName>
    <definedName name="_8A_4">[18]연돌일위집계!#REF!</definedName>
    <definedName name="_8A_5">[18]연돌일위집계!#REF!</definedName>
    <definedName name="_8A_6">[18]연돌일위집계!#REF!</definedName>
    <definedName name="_8A_7">[18]연돌일위집계!#REF!</definedName>
    <definedName name="_8A_8">[18]연돌일위집계!#REF!</definedName>
    <definedName name="_8A_9">[18]연돌일위집계!#REF!</definedName>
    <definedName name="_8A2_" localSheetId="3">#REF!</definedName>
    <definedName name="_8A2_" localSheetId="2">#REF!</definedName>
    <definedName name="_8A2_">#REF!</definedName>
    <definedName name="_8B_1">[18]연돌일위집계!#REF!</definedName>
    <definedName name="_8B_10">[18]연돌일위집계!#REF!</definedName>
    <definedName name="_8B_11">[18]연돌일위집계!#REF!</definedName>
    <definedName name="_8B_12">[18]연돌일위집계!#REF!</definedName>
    <definedName name="_8B_13">[18]연돌일위집계!#REF!</definedName>
    <definedName name="_8B_14">[18]연돌일위집계!#REF!</definedName>
    <definedName name="_8B_15">[18]연돌일위집계!#REF!</definedName>
    <definedName name="_8B_16">[18]연돌일위집계!#REF!</definedName>
    <definedName name="_8B_17">[18]연돌일위집계!#REF!</definedName>
    <definedName name="_8B_18">[18]연돌일위집계!#REF!</definedName>
    <definedName name="_8B_19">[18]연돌일위집계!#REF!</definedName>
    <definedName name="_8B_2">[18]연돌일위집계!#REF!</definedName>
    <definedName name="_8B_20">[18]연돌일위집계!#REF!</definedName>
    <definedName name="_8B_21">[18]연돌일위집계!#REF!</definedName>
    <definedName name="_8B_22">[18]연돌일위집계!#REF!</definedName>
    <definedName name="_8B_23">[18]연돌일위집계!#REF!</definedName>
    <definedName name="_8B_24">[18]연돌일위집계!#REF!</definedName>
    <definedName name="_8B_25">[18]연돌일위집계!#REF!</definedName>
    <definedName name="_8B_26">[18]연돌일위집계!#REF!</definedName>
    <definedName name="_8B_27">[18]연돌일위집계!#REF!</definedName>
    <definedName name="_8B_28">[18]연돌일위집계!#REF!</definedName>
    <definedName name="_8B_29">[18]연돌일위집계!#REF!</definedName>
    <definedName name="_8B_3">[18]연돌일위집계!#REF!</definedName>
    <definedName name="_8B_30">[18]연돌일위집계!#REF!</definedName>
    <definedName name="_8B_4">[18]연돌일위집계!#REF!</definedName>
    <definedName name="_8B_5">[18]연돌일위집계!#REF!</definedName>
    <definedName name="_8B_6">[18]연돌일위집계!#REF!</definedName>
    <definedName name="_8B_7">[18]연돌일위집계!#REF!</definedName>
    <definedName name="_8B_8">[18]연돌일위집계!#REF!</definedName>
    <definedName name="_8B_9">[18]연돌일위집계!#REF!</definedName>
    <definedName name="_8C_1">[18]연돌일위집계!#REF!</definedName>
    <definedName name="_8C_10">[18]연돌일위집계!#REF!</definedName>
    <definedName name="_8C_11">[18]연돌일위집계!#REF!</definedName>
    <definedName name="_8C_12">[18]연돌일위집계!#REF!</definedName>
    <definedName name="_8C_13">[18]연돌일위집계!#REF!</definedName>
    <definedName name="_8C_14">[18]연돌일위집계!#REF!</definedName>
    <definedName name="_8C_15">[18]연돌일위집계!#REF!</definedName>
    <definedName name="_8C_16">[18]연돌일위집계!#REF!</definedName>
    <definedName name="_8C_17">[18]연돌일위집계!#REF!</definedName>
    <definedName name="_8C_18">[18]연돌일위집계!#REF!</definedName>
    <definedName name="_8C_19">[18]연돌일위집계!#REF!</definedName>
    <definedName name="_8C_2">[18]연돌일위집계!#REF!</definedName>
    <definedName name="_8C_20">[18]연돌일위집계!#REF!</definedName>
    <definedName name="_8C_21">[18]연돌일위집계!#REF!</definedName>
    <definedName name="_8C_22">[18]연돌일위집계!#REF!</definedName>
    <definedName name="_8C_23">[18]연돌일위집계!#REF!</definedName>
    <definedName name="_8C_24">[18]연돌일위집계!#REF!</definedName>
    <definedName name="_8C_25">[18]연돌일위집계!#REF!</definedName>
    <definedName name="_8C_26">[18]연돌일위집계!#REF!</definedName>
    <definedName name="_8C_27">[18]연돌일위집계!#REF!</definedName>
    <definedName name="_8C_28">[18]연돌일위집계!#REF!</definedName>
    <definedName name="_8C_29">[18]연돌일위집계!#REF!</definedName>
    <definedName name="_8C_3">[18]연돌일위집계!#REF!</definedName>
    <definedName name="_8C_30">[18]연돌일위집계!#REF!</definedName>
    <definedName name="_8C_4">[18]연돌일위집계!#REF!</definedName>
    <definedName name="_8C_5">[18]연돌일위집계!#REF!</definedName>
    <definedName name="_8C_6">[18]연돌일위집계!#REF!</definedName>
    <definedName name="_8C_7">[18]연돌일위집계!#REF!</definedName>
    <definedName name="_8C_8">[18]연돌일위집계!#REF!</definedName>
    <definedName name="_8C_9">[18]연돌일위집계!#REF!</definedName>
    <definedName name="_9_0실적" localSheetId="3">#REF!</definedName>
    <definedName name="_9_0실적" localSheetId="2">#REF!</definedName>
    <definedName name="_9_0실적">#REF!</definedName>
    <definedName name="_90_0_0차" localSheetId="3">#REF!</definedName>
    <definedName name="_90_0_0차" localSheetId="2">#REF!</definedName>
    <definedName name="_90_0_0차">#REF!</definedName>
    <definedName name="_91_0_0입" localSheetId="3">#REF!</definedName>
    <definedName name="_91_0_0입" localSheetId="2">#REF!</definedName>
    <definedName name="_91_0_0입">#REF!</definedName>
    <definedName name="_92_0_0차">#REF!</definedName>
    <definedName name="_93_0계기">#REF!</definedName>
    <definedName name="_93P13_">#REF!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99P14_">#REF!</definedName>
    <definedName name="_9A_1">[18]연돌일위집계!#REF!</definedName>
    <definedName name="_9A_10">[18]연돌일위집계!#REF!</definedName>
    <definedName name="_9A_11">[18]연돌일위집계!#REF!</definedName>
    <definedName name="_9A_12">[18]연돌일위집계!#REF!</definedName>
    <definedName name="_9A_13">[18]연돌일위집계!#REF!</definedName>
    <definedName name="_9A_14">[18]연돌일위집계!#REF!</definedName>
    <definedName name="_9A_15">[18]연돌일위집계!#REF!</definedName>
    <definedName name="_9A_16">[18]연돌일위집계!#REF!</definedName>
    <definedName name="_9A_17">[18]연돌일위집계!#REF!</definedName>
    <definedName name="_9A_18">[18]연돌일위집계!#REF!</definedName>
    <definedName name="_9A_19">[18]연돌일위집계!#REF!</definedName>
    <definedName name="_9A_2">[18]연돌일위집계!#REF!</definedName>
    <definedName name="_9A_20">[18]연돌일위집계!#REF!</definedName>
    <definedName name="_9A_21">[18]연돌일위집계!#REF!</definedName>
    <definedName name="_9A_22">[18]연돌일위집계!#REF!</definedName>
    <definedName name="_9A_23">[18]연돌일위집계!#REF!</definedName>
    <definedName name="_9A_24">[18]연돌일위집계!#REF!</definedName>
    <definedName name="_9A_25">[18]연돌일위집계!#REF!</definedName>
    <definedName name="_9A_26">[18]연돌일위집계!#REF!</definedName>
    <definedName name="_9A_27">[18]연돌일위집계!#REF!</definedName>
    <definedName name="_9A_28">[18]연돌일위집계!#REF!</definedName>
    <definedName name="_9A_29">[18]연돌일위집계!#REF!</definedName>
    <definedName name="_9A_3">[18]연돌일위집계!#REF!</definedName>
    <definedName name="_9A_30">[18]연돌일위집계!#REF!</definedName>
    <definedName name="_9A_4">[18]연돌일위집계!#REF!</definedName>
    <definedName name="_9A_5">[18]연돌일위집계!#REF!</definedName>
    <definedName name="_9A_6">[18]연돌일위집계!#REF!</definedName>
    <definedName name="_9A_7">[18]연돌일위집계!#REF!</definedName>
    <definedName name="_9A_8">[18]연돌일위집계!#REF!</definedName>
    <definedName name="_9A_9">[18]연돌일위집계!#REF!</definedName>
    <definedName name="_9B_1">[18]연돌일위집계!#REF!</definedName>
    <definedName name="_9B_10">[18]연돌일위집계!#REF!</definedName>
    <definedName name="_9B_11">[18]연돌일위집계!#REF!</definedName>
    <definedName name="_9B_12">[18]연돌일위집계!#REF!</definedName>
    <definedName name="_9B_13">[18]연돌일위집계!#REF!</definedName>
    <definedName name="_9B_14">[18]연돌일위집계!#REF!</definedName>
    <definedName name="_9B_15">[18]연돌일위집계!#REF!</definedName>
    <definedName name="_9B_16">[18]연돌일위집계!#REF!</definedName>
    <definedName name="_9B_17">[18]연돌일위집계!#REF!</definedName>
    <definedName name="_9B_18">[18]연돌일위집계!#REF!</definedName>
    <definedName name="_9B_19">[18]연돌일위집계!#REF!</definedName>
    <definedName name="_9B_2">[18]연돌일위집계!#REF!</definedName>
    <definedName name="_9B_20">[18]연돌일위집계!#REF!</definedName>
    <definedName name="_9B_21">[18]연돌일위집계!#REF!</definedName>
    <definedName name="_9B_22">[18]연돌일위집계!#REF!</definedName>
    <definedName name="_9B_23">[18]연돌일위집계!#REF!</definedName>
    <definedName name="_9B_24">[18]연돌일위집계!#REF!</definedName>
    <definedName name="_9B_25">[18]연돌일위집계!#REF!</definedName>
    <definedName name="_9B_26">[18]연돌일위집계!#REF!</definedName>
    <definedName name="_9B_27">[18]연돌일위집계!#REF!</definedName>
    <definedName name="_9B_28">[18]연돌일위집계!#REF!</definedName>
    <definedName name="_9B_29">[18]연돌일위집계!#REF!</definedName>
    <definedName name="_9B_3">[18]연돌일위집계!#REF!</definedName>
    <definedName name="_9B_30">[18]연돌일위집계!#REF!</definedName>
    <definedName name="_9B_4">[18]연돌일위집계!#REF!</definedName>
    <definedName name="_9B_5">[18]연돌일위집계!#REF!</definedName>
    <definedName name="_9B_6">[18]연돌일위집계!#REF!</definedName>
    <definedName name="_9B_7">[18]연돌일위집계!#REF!</definedName>
    <definedName name="_9B_8">[18]연돌일위집계!#REF!</definedName>
    <definedName name="_9B_9">[18]연돌일위집계!#REF!</definedName>
    <definedName name="_9B20996_" localSheetId="3">#REF!</definedName>
    <definedName name="_9B20996_" localSheetId="2">#REF!</definedName>
    <definedName name="_9B20996_">#REF!</definedName>
    <definedName name="_9C_1">[18]연돌일위집계!#REF!</definedName>
    <definedName name="_9C_10">[18]연돌일위집계!#REF!</definedName>
    <definedName name="_9C_11">[18]연돌일위집계!#REF!</definedName>
    <definedName name="_9C_12">[18]연돌일위집계!#REF!</definedName>
    <definedName name="_9C_13">[18]연돌일위집계!#REF!</definedName>
    <definedName name="_9C_14">[18]연돌일위집계!#REF!</definedName>
    <definedName name="_9C_15">[18]연돌일위집계!#REF!</definedName>
    <definedName name="_9C_16">[18]연돌일위집계!#REF!</definedName>
    <definedName name="_9C_17">[18]연돌일위집계!#REF!</definedName>
    <definedName name="_9C_18">[18]연돌일위집계!#REF!</definedName>
    <definedName name="_9C_19">[18]연돌일위집계!#REF!</definedName>
    <definedName name="_9C_2">[18]연돌일위집계!#REF!</definedName>
    <definedName name="_9C_20">[18]연돌일위집계!#REF!</definedName>
    <definedName name="_9C_21">[18]연돌일위집계!#REF!</definedName>
    <definedName name="_9C_22">[18]연돌일위집계!#REF!</definedName>
    <definedName name="_9C_23">[18]연돌일위집계!#REF!</definedName>
    <definedName name="_9C_24">[18]연돌일위집계!#REF!</definedName>
    <definedName name="_9C_25">[18]연돌일위집계!#REF!</definedName>
    <definedName name="_9C_26">[18]연돌일위집계!#REF!</definedName>
    <definedName name="_9C_27">[18]연돌일위집계!#REF!</definedName>
    <definedName name="_9C_28">[18]연돌일위집계!#REF!</definedName>
    <definedName name="_9C_29">[18]연돌일위집계!#REF!</definedName>
    <definedName name="_9C_3">[18]연돌일위집계!#REF!</definedName>
    <definedName name="_9C_30">[18]연돌일위집계!#REF!</definedName>
    <definedName name="_9C_4">[18]연돌일위집계!#REF!</definedName>
    <definedName name="_9C_5">[18]연돌일위집계!#REF!</definedName>
    <definedName name="_9C_6">[18]연돌일위집계!#REF!</definedName>
    <definedName name="_9C_7">[18]연돌일위집계!#REF!</definedName>
    <definedName name="_9C_8">[18]연돌일위집계!#REF!</definedName>
    <definedName name="_9C_9">[18]연돌일위집계!#REF!</definedName>
    <definedName name="_A" localSheetId="3">#REF!</definedName>
    <definedName name="_A" localSheetId="2">#REF!</definedName>
    <definedName name="_A">#REF!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lm1">#REF!</definedName>
    <definedName name="_alm2">#REF!</definedName>
    <definedName name="_AMP1">[23]견적!#REF!</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[0]!_a1Z,[0]!_a2Z</definedName>
    <definedName name="_aZ" localSheetId="1">[0]!_a1Z,[0]!_a2Z</definedName>
    <definedName name="_aZ" localSheetId="2">[0]!_a1Z,[0]!_a2Z</definedName>
    <definedName name="_aZ">[0]!_a1Z,[0]!_a2Z</definedName>
    <definedName name="_B100000" localSheetId="3">#REF!</definedName>
    <definedName name="_B100000" localSheetId="2">#REF!</definedName>
    <definedName name="_B100000">#REF!</definedName>
    <definedName name="_B20996">#REF!</definedName>
    <definedName name="_B22">[24]일위대가!$A$1400:$IV$1413=[24]일위대가!$A$1400</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#REF!</definedName>
    <definedName name="_C100000">#REF!</definedName>
    <definedName name="_C65537" localSheetId="3">#REF!</definedName>
    <definedName name="_C65537" localSheetId="2">#REF!</definedName>
    <definedName name="_C65537">#REF!</definedName>
    <definedName name="_CAB1">#REF!</definedName>
    <definedName name="_CAB5">#REF!</definedName>
    <definedName name="_CAB7">[25]견!#REF!</definedName>
    <definedName name="_CAD15" localSheetId="3">#REF!</definedName>
    <definedName name="_CAD15" localSheetId="2">#REF!</definedName>
    <definedName name="_CAD15">#REF!</definedName>
    <definedName name="_CAD25" localSheetId="3">#REF!</definedName>
    <definedName name="_CAD25" localSheetId="2">#REF!</definedName>
    <definedName name="_CAD25">#REF!</definedName>
    <definedName name="_CCT1" localSheetId="3">[23]견적!#REF!</definedName>
    <definedName name="_CCT1" localSheetId="2">[23]견적!#REF!</definedName>
    <definedName name="_CCT1">[23]견적!#REF!</definedName>
    <definedName name="_CCT2" localSheetId="3">[23]견적!#REF!</definedName>
    <definedName name="_CCT2" localSheetId="2">[23]견적!#REF!</definedName>
    <definedName name="_CCT2">[23]견적!#REF!</definedName>
    <definedName name="_CT5" localSheetId="3">#REF!</definedName>
    <definedName name="_CT5" localSheetId="2">#REF!</definedName>
    <definedName name="_CT5">#REF!</definedName>
    <definedName name="_D16542" localSheetId="3">#REF!</definedName>
    <definedName name="_D16542" localSheetId="2">#REF!</definedName>
    <definedName name="_D16542">#REF!</definedName>
    <definedName name="_day3" localSheetId="3">#REF!</definedName>
    <definedName name="_day3" localSheetId="2">#REF!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DLS7" localSheetId="3">[26]견적!#REF!</definedName>
    <definedName name="_DLS7" localSheetId="2">[26]견적!#REF!</definedName>
    <definedName name="_DLS7">[26]견적!#REF!</definedName>
    <definedName name="_dwg1">#N/A</definedName>
    <definedName name="_f2" localSheetId="3">#REF!</definedName>
    <definedName name="_f2" localSheetId="2">#REF!</definedName>
    <definedName name="_f2">#REF!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HUN1">[27]Sheet4!$I$9:$N$14</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2">#REF!</definedName>
    <definedName name="_JAP97">#REF!</definedName>
    <definedName name="_JAP98">#REF!</definedName>
    <definedName name="_JO11">#REF!</definedName>
    <definedName name="_K02">[24]일위대가!$A$732:$IV$745=[24]일위대가!$A$732</definedName>
    <definedName name="_k1" localSheetId="3">#REF!</definedName>
    <definedName name="_k1" localSheetId="2">#REF!</definedName>
    <definedName name="_k1">#REF!</definedName>
    <definedName name="_Key1" localSheetId="3" hidden="1">#REF!</definedName>
    <definedName name="_Key1" localSheetId="2" hidden="1">#REF!</definedName>
    <definedName name="_Key1" hidden="1">#REF!</definedName>
    <definedName name="_Key11" localSheetId="3" hidden="1">#REF!</definedName>
    <definedName name="_Key11" localSheetId="2" hidden="1">#REF!</definedName>
    <definedName name="_Key11" hidden="1">#REF!</definedName>
    <definedName name="_Key2" localSheetId="3" hidden="1">#REF!</definedName>
    <definedName name="_Key2" localSheetId="2" hidden="1">#REF!</definedName>
    <definedName name="_Key2" hidden="1">#REF!</definedName>
    <definedName name="_KLN1" localSheetId="3">#REF!</definedName>
    <definedName name="_KLN1" localSheetId="2">#REF!</definedName>
    <definedName name="_KLN1">#REF!</definedName>
    <definedName name="_ko15" localSheetId="3">#REF!</definedName>
    <definedName name="_ko15" localSheetId="2">#REF!</definedName>
    <definedName name="_ko15">#REF!</definedName>
    <definedName name="_KOR97" localSheetId="3">#REF!</definedName>
    <definedName name="_KOR97" localSheetId="2">#REF!</definedName>
    <definedName name="_KOR97">#REF!</definedName>
    <definedName name="_KOR98">#REF!</definedName>
    <definedName name="_lbc11">#REF!</definedName>
    <definedName name="_lee21">#REF!</definedName>
    <definedName name="_LSK1">#REF!</definedName>
    <definedName name="_LSK2">#REF!</definedName>
    <definedName name="_LSK3">#REF!</definedName>
    <definedName name="_LTG1">[23]견적!#REF!</definedName>
    <definedName name="_M100000" localSheetId="3">#REF!</definedName>
    <definedName name="_M100000" localSheetId="2">#REF!</definedName>
    <definedName name="_M100000">#REF!</definedName>
    <definedName name="_M66002" localSheetId="3">#REF!</definedName>
    <definedName name="_M66002" localSheetId="2">#REF!</definedName>
    <definedName name="_M66002">#REF!</definedName>
    <definedName name="_M67002" localSheetId="3">#REF!</definedName>
    <definedName name="_M67002" localSheetId="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EW1" localSheetId="3">ROUND([28]!_xlbgnm.NEW1*0.0254,3)</definedName>
    <definedName name="_NEW1">ROUND([28]!_xlbgnm.NEW1*0.0254,3)</definedName>
    <definedName name="_NEW2" localSheetId="3">ROUND([28]!_xlbgnm.NEW2*0.0254,3)</definedName>
    <definedName name="_NEW2">ROUND([28]!_xlbgnm.NEW2*0.0254,3)</definedName>
    <definedName name="_NEW3" localSheetId="3">ROUND([28]!_xlbgnm.NEW3*0.0254,3)</definedName>
    <definedName name="_NEW3">ROUND([28]!_xlbgnm.NEW3*0.0254,3)</definedName>
    <definedName name="_NEW5" localSheetId="3">ROUND([28]!_xlbgnm.NEW5*0.0254,3)</definedName>
    <definedName name="_NEW5">ROUND([28]!_xlbgnm.NEW5*0.0254,3)</definedName>
    <definedName name="_NFT1" localSheetId="3">#REF!,#REF!,#REF!,#REF!</definedName>
    <definedName name="_NFT1" localSheetId="2">#REF!,#REF!,#REF!,#REF!</definedName>
    <definedName name="_NFT1">#REF!,#REF!,#REF!,#REF!</definedName>
    <definedName name="_NMB96">#REF!</definedName>
    <definedName name="_NON1">#REF!</definedName>
    <definedName name="_NON2">#N/A</definedName>
    <definedName name="_O03">[24]일위대가!$A$1516:$IV$1529=[24]일위대가!$A$1516</definedName>
    <definedName name="_Order1" localSheetId="3" hidden="1">0</definedName>
    <definedName name="_Order1" localSheetId="2" hidden="1">0</definedName>
    <definedName name="_Order1" hidden="1">255</definedName>
    <definedName name="_Order2" hidden="1">0</definedName>
    <definedName name="_ordr2" hidden="1">0</definedName>
    <definedName name="_ordwre2" hidden="1">0</definedName>
    <definedName name="_P1">#REF!</definedName>
    <definedName name="_P10">#REF!</definedName>
    <definedName name="_P11">#REF!</definedName>
    <definedName name="_P12">#REF!</definedName>
    <definedName name="_P13">#REF!</definedName>
    <definedName name="_P14">#REF!</definedName>
    <definedName name="_P15">#REF!</definedName>
    <definedName name="_P16">#REF!</definedName>
    <definedName name="_P17">#REF!</definedName>
    <definedName name="_P2">#REF!</definedName>
    <definedName name="_P3">#REF!</definedName>
    <definedName name="_P4">#REF!</definedName>
    <definedName name="_P5">#REF!</definedName>
    <definedName name="_P6">#REF!</definedName>
    <definedName name="_P7">#REF!</definedName>
    <definedName name="_P8">#REF!</definedName>
    <definedName name="_P9">#REF!</definedName>
    <definedName name="_Parse_Out" hidden="1">[22]설비원가!#REF!</definedName>
    <definedName name="_Per2">#N/A</definedName>
    <definedName name="_PH1">#REF!</definedName>
    <definedName name="_PNL1">[23]견적!#REF!</definedName>
    <definedName name="_PVC200" localSheetId="3">#REF!</definedName>
    <definedName name="_PVC200" localSheetId="2">#REF!</definedName>
    <definedName name="_PVC200">#REF!</definedName>
    <definedName name="_PVC250" localSheetId="3">#REF!</definedName>
    <definedName name="_PVC250" localSheetId="2">#REF!</definedName>
    <definedName name="_PVC250">#REF!</definedName>
    <definedName name="_PVC36" localSheetId="3">#REF!</definedName>
    <definedName name="_PVC36" localSheetId="2">#REF!</definedName>
    <definedName name="_PVC36">#REF!</definedName>
    <definedName name="_QTY1">#REF!</definedName>
    <definedName name="_QTY2">#REF!</definedName>
    <definedName name="_R10㎝">#REF!</definedName>
    <definedName name="_R12㎝">#REF!</definedName>
    <definedName name="_R15㎝">#REF!</definedName>
    <definedName name="_R18㎝">#REF!</definedName>
    <definedName name="_R20㎝">#REF!</definedName>
    <definedName name="_R25㎝">#REF!</definedName>
    <definedName name="_R30㎝">#REF!</definedName>
    <definedName name="_R4㎝이하">#REF!</definedName>
    <definedName name="_R5㎝">#REF!</definedName>
    <definedName name="_R6㎝">#REF!</definedName>
    <definedName name="_R7㎝">#REF!</definedName>
    <definedName name="_R8㎝">#REF!</definedName>
    <definedName name="_Regression_Int" hidden="1">1</definedName>
    <definedName name="_Sort" localSheetId="3" hidden="1">#REF!</definedName>
    <definedName name="_Sort" localSheetId="2" hidden="1">#REF!</definedName>
    <definedName name="_Sort" hidden="1">#REF!</definedName>
    <definedName name="_SPO1">#N/A</definedName>
    <definedName name="_SPO2">#N/A</definedName>
    <definedName name="_ST1">#N/A</definedName>
    <definedName name="_SUB1">#REF!</definedName>
    <definedName name="_SUB2">#REF!</definedName>
    <definedName name="_SUB3">#REF!</definedName>
    <definedName name="_SUB4">#N/A</definedName>
    <definedName name="_THK1">IF([29]PIPE!XEW1+2*[29]PIPE!XEX1&gt;=750,"0.8t","0.6t")</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OT1">#N/A</definedName>
    <definedName name="_TOT2">#N/A</definedName>
    <definedName name="_TR1">#REF!</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UP1">[23]견적!#REF!</definedName>
    <definedName name="_WK7">[26]견적!#REF!</definedName>
    <definedName name="_WW1" localSheetId="3">#REF!</definedName>
    <definedName name="_WW1" localSheetId="2">#REF!</definedName>
    <definedName name="_WW1">#REF!</definedName>
    <definedName name="_WW2" localSheetId="3">#REF!</definedName>
    <definedName name="_WW2" localSheetId="2">#REF!</definedName>
    <definedName name="_WW2">#REF!</definedName>
    <definedName name="_ZZ1" localSheetId="3">#REF!</definedName>
    <definedName name="_ZZ1" localSheetId="2">#REF!</definedName>
    <definedName name="_ZZ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 localSheetId="3">#REF!</definedName>
    <definedName name="A_" localSheetId="2">#REF!</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[30]D25!$C$94</definedName>
    <definedName name="a_100_08o" localSheetId="3">#REF!</definedName>
    <definedName name="a_100_08o" localSheetId="2">#REF!</definedName>
    <definedName name="a_100_08o">#REF!</definedName>
    <definedName name="a_101_08o" localSheetId="3">#REF!</definedName>
    <definedName name="a_101_08o" localSheetId="2">#REF!</definedName>
    <definedName name="a_101_08o">#REF!</definedName>
    <definedName name="a_102_08o" localSheetId="3">#REF!</definedName>
    <definedName name="a_102_08o" localSheetId="2">#REF!</definedName>
    <definedName name="a_102_08o">#REF!</definedName>
    <definedName name="A_11">[30]D25!$J$281</definedName>
    <definedName name="a_110_08o" localSheetId="3">#REF!</definedName>
    <definedName name="a_110_08o" localSheetId="2">#REF!</definedName>
    <definedName name="a_110_08o">#REF!</definedName>
    <definedName name="a_111_08o" localSheetId="3">#REF!</definedName>
    <definedName name="a_111_08o" localSheetId="2">#REF!</definedName>
    <definedName name="a_111_08o">#REF!</definedName>
    <definedName name="a_112_08o" localSheetId="3">#REF!</definedName>
    <definedName name="a_112_08o" localSheetId="2">#REF!</definedName>
    <definedName name="a_112_08o">#REF!</definedName>
    <definedName name="a_120_08o">#REF!</definedName>
    <definedName name="a_121_08o">#REF!</definedName>
    <definedName name="a_122_08o">#REF!</definedName>
    <definedName name="A_2">[30]D25!$C$95</definedName>
    <definedName name="A_21">[30]D25!$J$289</definedName>
    <definedName name="A_3">[30]D25!$G$96</definedName>
    <definedName name="A_31">[30]D25!$J$296</definedName>
    <definedName name="A1..A2_" localSheetId="3">#REF!</definedName>
    <definedName name="A1..A2_" localSheetId="2">#REF!</definedName>
    <definedName name="A1..A2_">#REF!</definedName>
    <definedName name="A1..A200_" localSheetId="3">#REF!</definedName>
    <definedName name="A1..A200_" localSheetId="2">#REF!</definedName>
    <definedName name="A1..A200_">#REF!</definedName>
    <definedName name="A1_" localSheetId="3">#REF!</definedName>
    <definedName name="A1_" localSheetId="2">#REF!</definedName>
    <definedName name="A1_">#REF!</definedName>
    <definedName name="A12..A13_">#REF!</definedName>
    <definedName name="a123456789">#REF!</definedName>
    <definedName name="a123457689">#REF!</definedName>
    <definedName name="A1ололо">#REF!</definedName>
    <definedName name="A2_">#REF!</definedName>
    <definedName name="A3_">#REF!</definedName>
    <definedName name="A4_">#REF!</definedName>
    <definedName name="A5_">#REF!</definedName>
    <definedName name="A6_">#N/A</definedName>
    <definedName name="A6000000">#N/A</definedName>
    <definedName name="A7_">#REF!</definedName>
    <definedName name="A8_">#REF!</definedName>
    <definedName name="A9_">#REF!</definedName>
    <definedName name="AA">#REF!</definedName>
    <definedName name="AAA" localSheetId="3">#REF!</definedName>
    <definedName name="AAA" localSheetId="2">#REF!</definedName>
    <definedName name="aaa">[31]Лист3!$A$2:$C$611</definedName>
    <definedName name="aaaa" localSheetId="3">#REF!</definedName>
    <definedName name="aaaa" localSheetId="2">#REF!</definedName>
    <definedName name="aaaa">#REF!</definedName>
    <definedName name="AAAAAAA" localSheetId="3">#REF!</definedName>
    <definedName name="AAAAAAA" localSheetId="2">#REF!</definedName>
    <definedName name="AAA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D">#REF!</definedName>
    <definedName name="aas">#REF!</definedName>
    <definedName name="AB" localSheetId="3">#N/A</definedName>
    <definedName name="AB" localSheetId="2">#N/A</definedName>
    <definedName name="AB">#REF!</definedName>
    <definedName name="AB_1" localSheetId="3">#REF!</definedName>
    <definedName name="AB_1" localSheetId="2">#REF!</definedName>
    <definedName name="AB_1">#REF!</definedName>
    <definedName name="ABC">#REF!</definedName>
    <definedName name="AC">#REF!</definedName>
    <definedName name="ACC">#REF!</definedName>
    <definedName name="ACCESS">#REF!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D">#REF!</definedName>
    <definedName name="AcitevSummYearD">OFFSET([32]ДДС!$H$34,0,#REF!*12,1,12)</definedName>
    <definedName name="ACNT">#N/A</definedName>
    <definedName name="AcrilBox">#REF!</definedName>
    <definedName name="ad" localSheetId="3">{30,140,350,160,"",""}</definedName>
    <definedName name="ad" localSheetId="2">{30,140,350,160,"",""}</definedName>
    <definedName name="ad">{30,140,350,160,"",""}</definedName>
    <definedName name="ADC" hidden="1">#REF!</definedName>
    <definedName name="ADD">#REF!</definedName>
    <definedName name="AE">#REF!</definedName>
    <definedName name="AE1148677">'[33]Жиззах янги раз'!#REF!</definedName>
    <definedName name="AE1148678">'[34]Жиззах янги раз'!#REF!</definedName>
    <definedName name="AED" localSheetId="3">#REF!</definedName>
    <definedName name="AED" localSheetId="2">#REF!</definedName>
    <definedName name="AED">#REF!</definedName>
    <definedName name="af" localSheetId="3">{30,140,350,160,"",""}</definedName>
    <definedName name="af" localSheetId="2">{30,140,350,160,"",""}</definedName>
    <definedName name="af">{30,140,350,160,"",""}</definedName>
    <definedName name="AG" localSheetId="3">#REF!</definedName>
    <definedName name="AG" localSheetId="2">#REF!</definedName>
    <definedName name="ag">#REF!</definedName>
    <definedName name="AGAIN">#REF!</definedName>
    <definedName name="AGD">#REF!</definedName>
    <definedName name="AG통합">#REF!</definedName>
    <definedName name="ah" localSheetId="3">{30,140,350,160,"",""}</definedName>
    <definedName name="ah" localSheetId="2">{30,140,350,160,"",""}</definedName>
    <definedName name="ah">{30,140,350,160,"",""}</definedName>
    <definedName name="AI" localSheetId="3">#REF!</definedName>
    <definedName name="AI" localSheetId="2">#REF!</definedName>
    <definedName name="AI">#REF!</definedName>
    <definedName name="AID">#REF!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D" localSheetId="3">#REF!</definedName>
    <definedName name="AKD" localSheetId="2">#REF!</definedName>
    <definedName name="AKD">#REF!</definedName>
    <definedName name="AKNO">#N/A</definedName>
    <definedName name="Akril" localSheetId="3">#REF!</definedName>
    <definedName name="Akril" localSheetId="2">#REF!</definedName>
    <definedName name="Akril">#REF!</definedName>
    <definedName name="AL" localSheetId="3">[35]기준!$B$5</definedName>
    <definedName name="AL" localSheetId="2">[35]기준!$B$5</definedName>
    <definedName name="AL">#REF!</definedName>
    <definedName name="AL_ANODE" localSheetId="3">#REF!</definedName>
    <definedName name="AL_ANODE" localSheetId="2">#REF!</definedName>
    <definedName name="AL_ANODE">#REF!</definedName>
    <definedName name="ALL" localSheetId="3">#REF!</definedName>
    <definedName name="ALL" localSheetId="2">#REF!</definedName>
    <definedName name="ALL">#REF!</definedName>
    <definedName name="allll" localSheetId="3">TRUNC(([0]!oy-1)/3+1)</definedName>
    <definedName name="allll" localSheetId="2">TRUNC(([0]!oy-1)/3+1)</definedName>
    <definedName name="allll">TRUNC((oy-1)/3+1)</definedName>
    <definedName name="alpha" localSheetId="3">#REF!</definedName>
    <definedName name="alpha" localSheetId="2">#REF!</definedName>
    <definedName name="alpha">#REF!</definedName>
    <definedName name="AM" localSheetId="3">#REF!</definedName>
    <definedName name="AM" localSheetId="2">#REF!</definedName>
    <definedName name="AM">#REF!</definedName>
    <definedName name="AMD">#REF!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ortizacSummYear">OFFSET('[32]прибыли и убытки'!$H$23,0,#REF!*12,1,12)</definedName>
    <definedName name="AMOUNT">#REF!</definedName>
    <definedName name="AMP">[23]견적!#REF!</definedName>
    <definedName name="AmVodaBox" localSheetId="3">#REF!</definedName>
    <definedName name="AmVodaBox" localSheetId="2">#REF!</definedName>
    <definedName name="AmVodaBox">#REF!</definedName>
    <definedName name="AN" localSheetId="3">#REF!</definedName>
    <definedName name="AN" localSheetId="2">#REF!</definedName>
    <definedName name="AN">#REF!</definedName>
    <definedName name="AN_ANODE" localSheetId="3">#REF!</definedName>
    <definedName name="AN_ANODE" localSheetId="2">#REF!</definedName>
    <definedName name="AN_ANODE">#REF!</definedName>
    <definedName name="and">#REF!</definedName>
    <definedName name="ANODE">#REF!</definedName>
    <definedName name="ANODE재" localSheetId="3">[36]Sheet6!#REF!</definedName>
    <definedName name="ANODE재" localSheetId="2">[36]Sheet6!#REF!</definedName>
    <definedName name="ANODE재">[37]Sheet6!#REF!</definedName>
    <definedName name="anscount">1</definedName>
    <definedName name="AO" localSheetId="3">#REF!</definedName>
    <definedName name="AO" localSheetId="2">#REF!</definedName>
    <definedName name="AO">#REF!</definedName>
    <definedName name="AOD">#REF!</definedName>
    <definedName name="AP">#REF!</definedName>
    <definedName name="aq" localSheetId="3">{30,140,350,160,"",""}</definedName>
    <definedName name="aq" localSheetId="2">{30,140,350,160,"",""}</definedName>
    <definedName name="aq">{30,140,350,160,"",""}</definedName>
    <definedName name="AQD" localSheetId="3">#REF!</definedName>
    <definedName name="AQD" localSheetId="2">#REF!</definedName>
    <definedName name="AQD">#REF!</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1_" localSheetId="3">#REF!</definedName>
    <definedName name="AS1_" localSheetId="2">#REF!</definedName>
    <definedName name="AS1_">#REF!</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UD">#REF!</definedName>
    <definedName name="AV">#REF!</definedName>
    <definedName name="AVFBox">#REF!</definedName>
    <definedName name="AW">#REF!</definedName>
    <definedName name="AWD">#REF!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 localSheetId="3">#REF!</definedName>
    <definedName name="b_" localSheetId="2">#REF!</definedName>
    <definedName name="b_">#REF!</definedName>
    <definedName name="B_1">[30]D25!$C$56</definedName>
    <definedName name="B_11">[30]D25!$J$169</definedName>
    <definedName name="B_2">[30]D25!$C$57</definedName>
    <definedName name="B_21">[30]D25!$J$176</definedName>
    <definedName name="B_3">[30]D25!$C$58</definedName>
    <definedName name="B_31">[30]D25!$J$183</definedName>
    <definedName name="B_4">[30]D25!$C$59</definedName>
    <definedName name="B_41">[30]D25!$J$194</definedName>
    <definedName name="B_5">[30]D25!$C$60</definedName>
    <definedName name="B_51">[30]D25!$J$200</definedName>
    <definedName name="B_6">[30]D25!$C$61</definedName>
    <definedName name="B_61">[30]D25!$J$208</definedName>
    <definedName name="B0" localSheetId="3">#REF!</definedName>
    <definedName name="B0" localSheetId="2">#REF!</definedName>
    <definedName name="B0">#REF!</definedName>
    <definedName name="B1_" localSheetId="3">#REF!</definedName>
    <definedName name="B1_" localSheetId="2">#REF!</definedName>
    <definedName name="B1_">#REF!</definedName>
    <definedName name="B10㎝" localSheetId="3">#REF!</definedName>
    <definedName name="B10㎝" localSheetId="2">#REF!</definedName>
    <definedName name="B10㎝">#REF!</definedName>
    <definedName name="B12㎝">#REF!</definedName>
    <definedName name="B15㎝">#REF!</definedName>
    <definedName name="B18㎝">#REF!</definedName>
    <definedName name="B20㎝">#REF!</definedName>
    <definedName name="B25㎝">#REF!</definedName>
    <definedName name="B30㎝">#REF!</definedName>
    <definedName name="B4㎝이하">#REF!</definedName>
    <definedName name="B5㎝">#REF!</definedName>
    <definedName name="B6999999">#N/A</definedName>
    <definedName name="B6㎝">#REF!</definedName>
    <definedName name="B7㎝">#REF!</definedName>
    <definedName name="B8㎝">#REF!</definedName>
    <definedName name="BA">#REF!</definedName>
    <definedName name="BAC">#REF!</definedName>
    <definedName name="Baht">#REF!</definedName>
    <definedName name="Balans">[38]BAL!$A$1:$O$1858</definedName>
    <definedName name="Balans_9mesBox" localSheetId="3">#REF!</definedName>
    <definedName name="Balans_9mesBox" localSheetId="2">#REF!</definedName>
    <definedName name="Balans_9mesBox">#REF!</definedName>
    <definedName name="baseVal">[32]начало!$E$13</definedName>
    <definedName name="BB" localSheetId="3">#REF!</definedName>
    <definedName name="BB" localSheetId="2">#REF!</definedName>
    <definedName name="BB">#REF!</definedName>
    <definedName name="BB_or_HP">#REF!</definedName>
    <definedName name="bbb" localSheetId="3">#REF!</definedName>
    <definedName name="bbb" localSheetId="2">#REF!</definedName>
    <definedName name="bbb">#REF!</definedName>
    <definedName name="BC" localSheetId="3">#N/A</definedName>
    <definedName name="BC" localSheetId="2">#N/A</definedName>
    <definedName name="BC">#REF!</definedName>
    <definedName name="BCD" localSheetId="3">#REF!</definedName>
    <definedName name="BCD" localSheetId="2">#REF!</definedName>
    <definedName name="BCD">#REF!</definedName>
    <definedName name="BD" localSheetId="3">#REF!</definedName>
    <definedName name="BD" localSheetId="2">#REF!</definedName>
    <definedName name="BD">#REF!</definedName>
    <definedName name="BE">#REF!</definedName>
    <definedName name="BED">#REF!</definedName>
    <definedName name="BEGIN1">#N/A</definedName>
    <definedName name="BEGIN2">#N/A</definedName>
    <definedName name="BEN">#REF!</definedName>
    <definedName name="beta">#REF!</definedName>
    <definedName name="betas">#REF!</definedName>
    <definedName name="BF">#REF!</definedName>
    <definedName name="BG">#REF!</definedName>
    <definedName name="bgb" localSheetId="3">[11]Sheet5!#REF!</definedName>
    <definedName name="bgb" localSheetId="2">[11]Sheet5!#REF!</definedName>
    <definedName name="bgb">[12]Sheet5!#REF!</definedName>
    <definedName name="BH" localSheetId="3">#REF!</definedName>
    <definedName name="BH" localSheetId="2">#REF!</definedName>
    <definedName name="BH">#REF!</definedName>
    <definedName name="BI" localSheetId="3">#REF!</definedName>
    <definedName name="BI" localSheetId="2">#REF!</definedName>
    <definedName name="BI">#REF!</definedName>
    <definedName name="BIGO" localSheetId="3">#REF!</definedName>
    <definedName name="BIGO" localSheetId="2">#REF!</definedName>
    <definedName name="BIGO">#REF!</definedName>
    <definedName name="BJ">#REF!</definedName>
    <definedName name="BK">#REF!</definedName>
    <definedName name="BL">#REF!</definedName>
    <definedName name="BLO_1">#REF!</definedName>
    <definedName name="BLOCK">#REF!</definedName>
    <definedName name="BLOCK01">#N/A</definedName>
    <definedName name="BLOCK02">#REF!</definedName>
    <definedName name="BLOCK03">#REF!</definedName>
    <definedName name="BLOCK04">#REF!</definedName>
    <definedName name="BM">#REF!</definedName>
    <definedName name="BM_1">[30]D25!$H$219</definedName>
    <definedName name="BM_10">[30]D25!$H$216</definedName>
    <definedName name="BM_2">[30]D16!$G$227</definedName>
    <definedName name="BM_6">[30]D25!$H$218</definedName>
    <definedName name="BM_8">[30]D25!$H$217</definedName>
    <definedName name="BM_TOTAL">SUM([29]PIPE!XFC1+[29]PIPE!XFD1)</definedName>
    <definedName name="BM_TOTAL1">SUM([29]PIPE!XFC1+[29]PIPE!XFD1)</definedName>
    <definedName name="BM_TOTAL2">SUM([29]PIPE!XFC1+[29]PIPE!XFD1)</definedName>
    <definedName name="BM2_10">[30]D16!$G$224</definedName>
    <definedName name="BM2_6">[30]D16!$G$226</definedName>
    <definedName name="BM2_8">[30]D16!$G$225</definedName>
    <definedName name="BMF_1">[30]D16!$G$91</definedName>
    <definedName name="BMF_10">[30]D16!$G$88</definedName>
    <definedName name="bn" localSheetId="3">{30,140,350,160,"",""}</definedName>
    <definedName name="bn" localSheetId="2">{30,140,350,160,"",""}</definedName>
    <definedName name="bn">{30,140,350,160,"",""}</definedName>
    <definedName name="BO">#REF!</definedName>
    <definedName name="BONDING">#REF!</definedName>
    <definedName name="boq">#REF!</definedName>
    <definedName name="BOX류">#REF!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REAK">#REF!</definedName>
    <definedName name="BREAK1">#REF!</definedName>
    <definedName name="BS" localSheetId="3">#REF!</definedName>
    <definedName name="BS" localSheetId="2">#REF!</definedName>
    <definedName name="BS">#REF!</definedName>
    <definedName name="BSD">'[39]BSD (2)'!#REF!</definedName>
    <definedName name="BT" localSheetId="3">[35]기준!$B$6</definedName>
    <definedName name="BT" localSheetId="2">[35]기준!$B$6</definedName>
    <definedName name="BT">#REF!</definedName>
    <definedName name="BTYPE">#N/A</definedName>
    <definedName name="BU" localSheetId="3">#REF!</definedName>
    <definedName name="BU" localSheetId="2">#REF!</definedName>
    <definedName name="BU">#REF!</definedName>
    <definedName name="BUDGQTY" localSheetId="3">[40]Sheet5!#REF!</definedName>
    <definedName name="BUDGQTY" localSheetId="2">[40]Sheet5!#REF!</definedName>
    <definedName name="BUDGQTY">[40]Sheet5!#REF!</definedName>
    <definedName name="BUNHO">#N/A</definedName>
    <definedName name="BUS" localSheetId="3">#REF!</definedName>
    <definedName name="BUS" localSheetId="2">#REF!</definedName>
    <definedName name="BUS">#REF!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_">[41]부표총괄!#REF!</definedName>
    <definedName name="C_1">[30]D25!$C$114</definedName>
    <definedName name="C_11">[30]D25!$J$311</definedName>
    <definedName name="C_2">[30]D25!$C$115</definedName>
    <definedName name="C_21">[30]D25!$J$319</definedName>
    <definedName name="C_3">[30]D25!$C$116</definedName>
    <definedName name="C_31">[30]D25!$J$326</definedName>
    <definedName name="C_4">[30]D25!$C$117</definedName>
    <definedName name="C_41">[30]D25!$J$333</definedName>
    <definedName name="C_5">[30]D25!$C$118</definedName>
    <definedName name="C_51">[30]D25!$J$340</definedName>
    <definedName name="C_D" localSheetId="3">#REF!</definedName>
    <definedName name="C_D" localSheetId="2">#REF!</definedName>
    <definedName name="C_D">#REF!</definedName>
    <definedName name="C_S" localSheetId="3">#REF!</definedName>
    <definedName name="C_S" localSheetId="2">#REF!</definedName>
    <definedName name="C_S">#REF!</definedName>
    <definedName name="C_SECL" localSheetId="3">#REF!</definedName>
    <definedName name="C_SECL" localSheetId="2">#REF!</definedName>
    <definedName name="C_SECL">#REF!</definedName>
    <definedName name="CA">#REF!</definedName>
    <definedName name="CAB">[42]율적용!#REF!</definedName>
    <definedName name="CABLE" localSheetId="3">#REF!</definedName>
    <definedName name="CABLE" localSheetId="2">#REF!</definedName>
    <definedName name="CABLE">#REF!</definedName>
    <definedName name="CABLE38" localSheetId="3">#REF!</definedName>
    <definedName name="CABLE38" localSheetId="2">#REF!</definedName>
    <definedName name="CABLE38">#REF!</definedName>
    <definedName name="CABLE8" localSheetId="3">#REF!</definedName>
    <definedName name="CABLE8" localSheetId="2">#REF!</definedName>
    <definedName name="CABLE8">#REF!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TEGORY">#N/A</definedName>
    <definedName name="CATV">[43]견적!#REF!</definedName>
    <definedName name="CATV설비" localSheetId="3">#REF!</definedName>
    <definedName name="CATV설비" localSheetId="2">#REF!</definedName>
    <definedName name="CATV설비">#REF!</definedName>
    <definedName name="CB" localSheetId="3">#REF!</definedName>
    <definedName name="CB" localSheetId="2">#REF!</definedName>
    <definedName name="CB">#REF!</definedName>
    <definedName name="cbvx" localSheetId="3">#REF!</definedName>
    <definedName name="cbvx" localSheetId="2">#REF!</definedName>
    <definedName name="cbvx">#REF!</definedName>
    <definedName name="CC">#REF!</definedName>
    <definedName name="CCC" localSheetId="3">[44]노임단가!$B$23</definedName>
    <definedName name="CCC" localSheetId="2">[44]노임단가!$B$23</definedName>
    <definedName name="ccc">#REF!</definedName>
    <definedName name="CCT" localSheetId="3">[23]견적!#REF!</definedName>
    <definedName name="CCT" localSheetId="2">[23]견적!#REF!</definedName>
    <definedName name="CCT">[23]견적!#REF!</definedName>
    <definedName name="cctr" localSheetId="3">#REF!</definedName>
    <definedName name="cctr" localSheetId="2">#REF!</definedName>
    <definedName name="cctr">#REF!</definedName>
    <definedName name="CCTV" localSheetId="3">#REF!</definedName>
    <definedName name="CCTV" localSheetId="2">#REF!</definedName>
    <definedName name="CCTV">#REF!</definedName>
    <definedName name="CD" localSheetId="3">#REF!</definedName>
    <definedName name="CD" localSheetId="2">#REF!</definedName>
    <definedName name="CD">#REF!</definedName>
    <definedName name="CE">#REF!</definedName>
    <definedName name="centerRevSUMM">OFFSET('[32]расчёт итоги'!$H1048539,0,#REF!*12,1,12)</definedName>
    <definedName name="CF">#REF!</definedName>
    <definedName name="cfHMHMDKDKDKPRRKRKRKRKRKTBRTPDP">[45]예산M11A!#REF!</definedName>
    <definedName name="CG" localSheetId="3">#REF!</definedName>
    <definedName name="CG" localSheetId="2">#REF!</definedName>
    <definedName name="CG">#REF!</definedName>
    <definedName name="ch" localSheetId="3">TRUNC(([0]!oy-1)/3+1)</definedName>
    <definedName name="ch" localSheetId="2">TRUNC(([0]!oy-1)/3+1)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 localSheetId="3">#REF!</definedName>
    <definedName name="CI" localSheetId="2">#REF!</definedName>
    <definedName name="CI">#REF!</definedName>
    <definedName name="CJ" localSheetId="3">#REF!</definedName>
    <definedName name="CJ" localSheetId="2">#REF!</definedName>
    <definedName name="CJ">#REF!</definedName>
    <definedName name="CK" localSheetId="3">#REF!</definedName>
    <definedName name="CK" localSheetId="2">#REF!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#REF!</definedName>
    <definedName name="CODE">#REF!</definedName>
    <definedName name="code1">#REF!</definedName>
    <definedName name="COKE">#REF!</definedName>
    <definedName name="colSummYear">OFFSET('[32]расчёт итоги'!$H$17,0,#REF!*12,1,12)</definedName>
    <definedName name="COMB">#N/A</definedName>
    <definedName name="COMPANY">#N/A</definedName>
    <definedName name="CONC">#N/A</definedName>
    <definedName name="COND_D">#REF!</definedName>
    <definedName name="COSTCNTR">#N/A</definedName>
    <definedName name="Criteria">#REF!</definedName>
    <definedName name="Criteria_MI" localSheetId="3">'[46]수량 총괄'!#REF!</definedName>
    <definedName name="Criteria_MI" localSheetId="2">'[46]수량 총괄'!#REF!</definedName>
    <definedName name="Criteria_MI">#REF!</definedName>
    <definedName name="CS">[35]기준!$B$2</definedName>
    <definedName name="Ctr1Box" localSheetId="3">#REF!</definedName>
    <definedName name="Ctr1Box" localSheetId="2">#REF!</definedName>
    <definedName name="Ctr1Box">#REF!</definedName>
    <definedName name="Ctr2Box" localSheetId="3">#REF!</definedName>
    <definedName name="Ctr2Box" localSheetId="2">#REF!</definedName>
    <definedName name="Ctr2Box">#REF!</definedName>
    <definedName name="curday">36934</definedName>
    <definedName name="CURR">#N/A</definedName>
    <definedName name="customs" localSheetId="3">#REF!</definedName>
    <definedName name="customs" localSheetId="2">#REF!</definedName>
    <definedName name="customs">#REF!</definedName>
    <definedName name="CUT_BACK_GBC_CA" localSheetId="3">[47]CIVIL!#REF!</definedName>
    <definedName name="CUT_BACK_GBC_CA" localSheetId="2">[47]CIVIL!#REF!</definedName>
    <definedName name="CUT_BACK_GBC_CA">[47]CIVIL!#REF!</definedName>
    <definedName name="CV38재" localSheetId="3">[36]Sheet6!#REF!</definedName>
    <definedName name="CV38재" localSheetId="2">[36]Sheet6!#REF!</definedName>
    <definedName name="CV38재">[37]Sheet6!#REF!</definedName>
    <definedName name="CV8재" localSheetId="3">[36]Sheet6!#REF!</definedName>
    <definedName name="CV8재" localSheetId="2">[36]Sheet6!#REF!</definedName>
    <definedName name="CV8재">[37]Sheet6!#REF!</definedName>
    <definedName name="cvb" localSheetId="3">{30,140,350,160,"",""}</definedName>
    <definedName name="cvb" localSheetId="2">{30,140,350,160,"",""}</definedName>
    <definedName name="cvb">{30,140,350,160,"",""}</definedName>
    <definedName name="cy">2001</definedName>
    <definedName name="C자" localSheetId="3">[48]견!#REF!</definedName>
    <definedName name="C자" localSheetId="2">[48]견!#REF!</definedName>
    <definedName name="C자">[49]견!#REF!</definedName>
    <definedName name="D" localSheetId="3">[41]부표총괄!#REF!</definedName>
    <definedName name="D" localSheetId="2">[41]부표총괄!#REF!</definedName>
    <definedName name="d">3</definedName>
    <definedName name="d_" localSheetId="3">#REF!</definedName>
    <definedName name="d_" localSheetId="2">#REF!</definedName>
    <definedName name="d_">#REF!</definedName>
    <definedName name="D_1">[30]D25!$G$88</definedName>
    <definedName name="D_11">[30]D25!$J$225</definedName>
    <definedName name="D_2">[30]D25!$G$89</definedName>
    <definedName name="D_21">[30]D25!$J$233</definedName>
    <definedName name="D_3">[30]D22!$G$29</definedName>
    <definedName name="D_31">[30]D22!$K$40</definedName>
    <definedName name="D01_">[40]Sheet5!#REF!</definedName>
    <definedName name="D02_">[40]Sheet5!#REF!</definedName>
    <definedName name="D03_">[40]Sheet5!#REF!</definedName>
    <definedName name="D04_">[40]Sheet5!#REF!</definedName>
    <definedName name="dac" localSheetId="3">[0]!_a1Z,[0]!_a2Z</definedName>
    <definedName name="dac" localSheetId="1">[0]!_a1Z,[0]!_a2Z</definedName>
    <definedName name="dac" localSheetId="2">[0]!_a1Z,[0]!_a2Z</definedName>
    <definedName name="dac">[0]!_a1Z,[0]!_a2Z</definedName>
    <definedName name="DAF" localSheetId="3">#REF!</definedName>
    <definedName name="DAF" localSheetId="2">#REF!</definedName>
    <definedName name="DAF">#REF!</definedName>
    <definedName name="DANGA">'[50]Y-WORK'!$D$19:$D$19,'[50]Y-WORK'!$F$19:$BD$19</definedName>
    <definedName name="DANWI">#N/A</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[51]WORK!$A$22:$BE$402</definedName>
    <definedName name="Data_VDS" localSheetId="3">#REF!</definedName>
    <definedName name="Data_VDS" localSheetId="2">#REF!</definedName>
    <definedName name="Data_VDS">#REF!</definedName>
    <definedName name="DATA1">#N/A</definedName>
    <definedName name="DATA2">#N/A</definedName>
    <definedName name="DATA3" localSheetId="3">#REF!</definedName>
    <definedName name="DATA3" localSheetId="2">#REF!</definedName>
    <definedName name="DATA3">#REF!</definedName>
    <definedName name="DATA4" localSheetId="3">#REF!</definedName>
    <definedName name="DATA4" localSheetId="2">#REF!</definedName>
    <definedName name="DATA4">#REF!</definedName>
    <definedName name="Database">#REF!</definedName>
    <definedName name="Database_MI" localSheetId="3">'[46]수량 총괄'!#REF!</definedName>
    <definedName name="Database_MI" localSheetId="2">'[46]수량 총괄'!#REF!</definedName>
    <definedName name="Database_MI">#REF!</definedName>
    <definedName name="database2">[52]기계시공!$M$3:$N$83</definedName>
    <definedName name="dataI">#N/A</definedName>
    <definedName name="DAY">#N/A</definedName>
    <definedName name="DCID">#N/A</definedName>
    <definedName name="DD">#REF!</definedName>
    <definedName name="ddd">#REF!</definedName>
    <definedName name="ddddd">#REF!</definedName>
    <definedName name="dddddd" localSheetId="3">TRUNC(([0]!oy-1)/3+1)</definedName>
    <definedName name="dddddd" localSheetId="2">TRUNC(([0]!oy-1)/3+1)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 hidden="1">'[53]갑지(추정)'!#REF!</definedName>
    <definedName name="DESCRIP">#N/A</definedName>
    <definedName name="DETAIL">#N/A</definedName>
    <definedName name="df" localSheetId="3">{30,140,350,160,"",""}</definedName>
    <definedName name="df" localSheetId="2">{30,140,350,160,"",""}</definedName>
    <definedName name="df">{30,140,350,160,"",""}</definedName>
    <definedName name="dfasd">#REF!</definedName>
    <definedName name="DFDSF">#REF!</definedName>
    <definedName name="dfg" localSheetId="3">[45]예산M11A!#REF!</definedName>
    <definedName name="dfg" localSheetId="2">[45]예산M11A!#REF!</definedName>
    <definedName name="dfg">#REF!</definedName>
    <definedName name="DFSD" localSheetId="3">[54]Sheet5!#REF!</definedName>
    <definedName name="DFSD" localSheetId="2">[54]Sheet5!#REF!</definedName>
    <definedName name="DFSD">[54]Sheet5!#REF!</definedName>
    <definedName name="DFSDE" localSheetId="3">[54]Sheet5!#REF!</definedName>
    <definedName name="DFSDE" localSheetId="2">[54]Sheet5!#REF!</definedName>
    <definedName name="DFSDE">[54]Sheet5!#REF!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IF">'[55]hvac(제어동)'!#REF!</definedName>
    <definedName name="DIMM">[43]견적!#REF!</definedName>
    <definedName name="dindex">[32]начало!$E$46</definedName>
    <definedName name="divSummYear">OFFSET('[32]прибыли и убытки'!$H$34,0,#REF!*12,1,12)</definedName>
    <definedName name="DJL" localSheetId="3">#REF!</definedName>
    <definedName name="DJL" localSheetId="2">#REF!</definedName>
    <definedName name="DJL">#REF!</definedName>
    <definedName name="DK" localSheetId="3">#REF!</definedName>
    <definedName name="DK" localSheetId="2">#REF!</definedName>
    <definedName name="DK">#REF!</definedName>
    <definedName name="DLS" localSheetId="3">[56]견적!#REF!</definedName>
    <definedName name="DLS" localSheetId="2">[56]견적!#REF!</definedName>
    <definedName name="DLS">[57]견적!#REF!</definedName>
    <definedName name="DNJS" localSheetId="3">#REF!</definedName>
    <definedName name="DNJS" localSheetId="2">#REF!</definedName>
    <definedName name="DNJS">#REF!</definedName>
    <definedName name="Document_array" localSheetId="3">{"Book1","동절기공사.xls"}</definedName>
    <definedName name="Document_array" localSheetId="2">{"Book1","동절기공사.xls"}</definedName>
    <definedName name="Document_array">{"Book1","동절기공사.xls"}</definedName>
    <definedName name="DOCUNO">#N/A</definedName>
    <definedName name="Dollar" localSheetId="3">#REF!</definedName>
    <definedName name="Dollar" localSheetId="2">#REF!</definedName>
    <definedName name="Dollar">#REF!</definedName>
    <definedName name="DONG">"List Box 2"</definedName>
    <definedName name="DRAW_COM">#N/A</definedName>
    <definedName name="DRAW_COM2">#N/A</definedName>
    <definedName name="DRAW_SINGLE">#N/A</definedName>
    <definedName name="DRAW_TICK">#N/A</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3RE">[40]Sheet5!#REF!</definedName>
    <definedName name="E3단가" localSheetId="3" hidden="1">{#N/A,#N/A,TRUE,"MATERIAL COST"}</definedName>
    <definedName name="E3단가" localSheetId="2" hidden="1">{#N/A,#N/A,TRUE,"MATERIAL COST"}</definedName>
    <definedName name="E3단가" hidden="1">{#N/A,#N/A,TRUE,"MATERIAL COST"}</definedName>
    <definedName name="EE">#REF!</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 localSheetId="3">#REF!</definedName>
    <definedName name="ef" localSheetId="2">#REF!</definedName>
    <definedName name="ef">#REF!</definedName>
    <definedName name="EK" localSheetId="3" hidden="1">#REF!</definedName>
    <definedName name="EK" localSheetId="2" hidden="1">#REF!</definedName>
    <definedName name="EK" hidden="1">#REF!</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COST">#N/A</definedName>
    <definedName name="endYear">[32]начало!$I$9</definedName>
    <definedName name="EQUP" localSheetId="3">'[58]노원열병합  건축공사기성내역서'!#REF!</definedName>
    <definedName name="EQUP" localSheetId="2">'[58]노원열병합  건축공사기성내역서'!#REF!</definedName>
    <definedName name="EQUP">'[59]노원열병합  건축공사기성내역서'!#REF!</definedName>
    <definedName name="er" localSheetId="3">#REF!</definedName>
    <definedName name="er" localSheetId="2">#REF!</definedName>
    <definedName name="er">#REF!</definedName>
    <definedName name="EREW">#N/A</definedName>
    <definedName name="ETC">[60]견적!#REF!</definedName>
    <definedName name="EURO97" localSheetId="3">#REF!</definedName>
    <definedName name="EURO97" localSheetId="2">#REF!</definedName>
    <definedName name="EURO97">#REF!</definedName>
    <definedName name="EURO98" localSheetId="3">#REF!</definedName>
    <definedName name="EURO98" localSheetId="2">#REF!</definedName>
    <definedName name="EURO98">#REF!</definedName>
    <definedName name="ew" localSheetId="3">{30,140,350,160,"",""}</definedName>
    <definedName name="ew" localSheetId="2">{30,140,350,160,"",""}</definedName>
    <definedName name="ew">{30,140,350,160,"",""}</definedName>
    <definedName name="EXCEL">#REF!</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E">#N/A</definedName>
    <definedName name="EXHRATE">#N/A</definedName>
    <definedName name="EXP">#REF!</definedName>
    <definedName name="Extract">#REF!</definedName>
    <definedName name="Extract_MI" localSheetId="3">'[46]수량 총괄'!#REF!</definedName>
    <definedName name="Extract_MI" localSheetId="2">'[46]수량 총괄'!#REF!</definedName>
    <definedName name="Extract_MI">#REF!</definedName>
    <definedName name="ey" localSheetId="3">{30,140,350,160,"",""}</definedName>
    <definedName name="ey" localSheetId="2">{30,140,350,160,"",""}</definedName>
    <definedName name="ey">{30,140,350,160,"",""}</definedName>
    <definedName name="F" localSheetId="3">#REF!</definedName>
    <definedName name="F" localSheetId="2">#REF!</definedName>
    <definedName name="F">#REF!</definedName>
    <definedName name="F_1">[30]D16!$C$24</definedName>
    <definedName name="F_11">[30]D16!$O$59</definedName>
    <definedName name="F_2">[30]D16!$C$25</definedName>
    <definedName name="F_21">[30]D16!$O$66</definedName>
    <definedName name="F_3">[30]D16!$C$26</definedName>
    <definedName name="F_31">[30]D16!$O$77</definedName>
    <definedName name="FaktBox" localSheetId="3">#REF!</definedName>
    <definedName name="FaktBox" localSheetId="2">#REF!</definedName>
    <definedName name="FaktBox">#REF!</definedName>
    <definedName name="FAX" localSheetId="3">#REF!</definedName>
    <definedName name="FAX" localSheetId="2">#REF!</definedName>
    <definedName name="FAX">#REF!</definedName>
    <definedName name="fcdf" localSheetId="3">#REF!</definedName>
    <definedName name="fcdf" localSheetId="2">#REF!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EEL">#REF!</definedName>
    <definedName name="fff" localSheetId="3">[61]일위대가목차!$D$3:$D$9</definedName>
    <definedName name="fff" localSheetId="2">[61]일위대가목차!$D$3:$D$9</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 localSheetId="3">#REF!</definedName>
    <definedName name="FG" localSheetId="2">#REF!</definedName>
    <definedName name="fg">#REF!</definedName>
    <definedName name="FGD">#REF!</definedName>
    <definedName name="fgdgd">[62]일위대가!$J$30</definedName>
    <definedName name="fgfh" localSheetId="3">#REF!</definedName>
    <definedName name="fgfh" localSheetId="2">#REF!</definedName>
    <definedName name="fgfh">#REF!</definedName>
    <definedName name="fgPDPDDKDKDKDKDKTBSPSPSPSPRTPRL">[63]예산M12A!#REF!</definedName>
    <definedName name="FGPRPRTBTBSPSPRTDKDKDK">[64]예산M2!#REF!</definedName>
    <definedName name="FGPRRKRKRKRKPDPDDKDKDKDKDKTBSPS">[63]예산M12A!#REF!</definedName>
    <definedName name="FGPRRKRKRKRKRTDKDKDK">[63]예산M12A!#REF!</definedName>
    <definedName name="FGPRRKRKRKRKTB0TB2TB0RTDKDK">[63]예산M12A!#REF!</definedName>
    <definedName name="FGRKRKRKTBTBSPSPSPSPRTDKDKDK">[64]예산M2!#REF!</definedName>
    <definedName name="FINDATE" localSheetId="3">#REF!</definedName>
    <definedName name="FINDATE" localSheetId="2">#REF!</definedName>
    <definedName name="FINDATE">#REF!</definedName>
    <definedName name="FIRST" localSheetId="3">#REF!</definedName>
    <definedName name="FIRST" localSheetId="2">#REF!</definedName>
    <definedName name="FIRST">#REF!</definedName>
    <definedName name="First_Year" localSheetId="3">#REF!</definedName>
    <definedName name="First_Year" localSheetId="2">#REF!</definedName>
    <definedName name="First_Year">#REF!</definedName>
    <definedName name="fixSummYear">OFFSET([32]ДДС!$H$20,0,#REF!*12,1,12)</definedName>
    <definedName name="FLEX28C">#REF!</definedName>
    <definedName name="flk">#REF!</definedName>
    <definedName name="FOTSummYear">OFFSET([32]ДДС!$H$21,0,#REF!*12,1,12)</definedName>
    <definedName name="fr">#REF!</definedName>
    <definedName name="front_2" localSheetId="3" hidden="1">{#N/A,#N/A,FALSE,"BODY"}</definedName>
    <definedName name="front_2" localSheetId="2" hidden="1">{#N/A,#N/A,FALSE,"BODY"}</definedName>
    <definedName name="front_2" hidden="1">{#N/A,#N/A,FALSE,"BODY"}</definedName>
    <definedName name="FRP">[35]기준!$B$10</definedName>
    <definedName name="FullDate">#N/A</definedName>
    <definedName name="fy">#REF!</definedName>
    <definedName name="G">#REF!</definedName>
    <definedName name="GCODE">#N/A</definedName>
    <definedName name="gf" localSheetId="3">{30,140,350,160,"",""}</definedName>
    <definedName name="gf" localSheetId="2">{30,140,350,160,"",""}</definedName>
    <definedName name="gf">{30,140,350,160,"",""}</definedName>
    <definedName name="GFAS">#N/A</definedName>
    <definedName name="gfdgdhdhf">[62]일위대가!$L$30</definedName>
    <definedName name="gfgfgg" localSheetId="3">[0]!дел/1000</definedName>
    <definedName name="gfgfgg" localSheetId="1">[0]!дел/1000</definedName>
    <definedName name="gfgfgg" localSheetId="2">[0]!дел/1000</definedName>
    <definedName name="gfgfgg">[0]!дел/1000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 localSheetId="3">[28]!BlankMacro1</definedName>
    <definedName name="GH" localSheetId="2">[28]!BlankMacro1</definedName>
    <definedName name="gh">#N/A</definedName>
    <definedName name="ghghgh" localSheetId="3">#REF!</definedName>
    <definedName name="ghghgh" localSheetId="2">#REF!</definedName>
    <definedName name="ghghgh">#REF!</definedName>
    <definedName name="ghj" localSheetId="3">#REF!</definedName>
    <definedName name="ghj" localSheetId="2">#REF!</definedName>
    <definedName name="ghj">#REF!</definedName>
    <definedName name="ghjhb" localSheetId="3">[0]!дел/1000</definedName>
    <definedName name="ghjhb" localSheetId="1">[0]!дел/1000</definedName>
    <definedName name="ghjhb" localSheetId="2">[0]!дел/1000</definedName>
    <definedName name="ghjhb">[0]!дел/1000</definedName>
    <definedName name="GipoxloritBox" localSheetId="3">#REF!</definedName>
    <definedName name="GipoxloritBox" localSheetId="2">#REF!</definedName>
    <definedName name="GipoxloritBox">#REF!</definedName>
    <definedName name="GJ">#REF!</definedName>
    <definedName name="GONGJONG">#REF!</definedName>
    <definedName name="GOVBox" localSheetId="3">#REF!</definedName>
    <definedName name="GOVBox" localSheetId="2">#REF!</definedName>
    <definedName name="GOVBox">#REF!</definedName>
    <definedName name="GPRIC">#N/A</definedName>
    <definedName name="GP견적" localSheetId="3">[65]원가!$F$40</definedName>
    <definedName name="GP견적" localSheetId="2">[65]원가!$F$40</definedName>
    <definedName name="GP견적">[66]원가!$F$40</definedName>
    <definedName name="GROUNDING" localSheetId="3">#REF!</definedName>
    <definedName name="GROUNDING" localSheetId="2">#REF!</definedName>
    <definedName name="GROUNDING">#REF!</definedName>
    <definedName name="GROUNDINGCELL" localSheetId="3">#REF!</definedName>
    <definedName name="GROUNDINGCELL" localSheetId="2">#REF!</definedName>
    <definedName name="GROUNDINGCELL">#REF!</definedName>
    <definedName name="GUBUN">#N/A</definedName>
    <definedName name="GUMAK" localSheetId="3">#REF!</definedName>
    <definedName name="GUMAK" localSheetId="2">#REF!</definedName>
    <definedName name="GUMAK">#REF!</definedName>
    <definedName name="h" localSheetId="3">{30,140,350,160,"",""}</definedName>
    <definedName name="h" localSheetId="2">{30,140,350,160,"",""}</definedName>
    <definedName name="h">{30,140,350,160,"",""}</definedName>
    <definedName name="H_1">[30]D25!$C$93</definedName>
    <definedName name="H_11">[30]D25!$J$273</definedName>
    <definedName name="H_21">[30]D22!$K$80</definedName>
    <definedName name="H_A" localSheetId="3">#REF!</definedName>
    <definedName name="H_A" localSheetId="2">#REF!</definedName>
    <definedName name="H_A">#REF!</definedName>
    <definedName name="H1.0m이하" localSheetId="3">#REF!</definedName>
    <definedName name="H1.0m이하" localSheetId="2">#REF!</definedName>
    <definedName name="H1.0m이하">#REF!</definedName>
    <definedName name="H1.2m" localSheetId="3">#REF!</definedName>
    <definedName name="H1.2m" localSheetId="2">#REF!</definedName>
    <definedName name="H1.2m">#REF!</definedName>
    <definedName name="H1.5m">#REF!</definedName>
    <definedName name="H1.8m">#REF!</definedName>
    <definedName name="H2.0m">#REF!</definedName>
    <definedName name="H2.5m">#REF!</definedName>
    <definedName name="H3.0m">#REF!</definedName>
    <definedName name="H3.5m">#REF!</definedName>
    <definedName name="H4.0m">#REF!</definedName>
    <definedName name="H4.5m">#REF!</definedName>
    <definedName name="H4A13">#REF!</definedName>
    <definedName name="H5.0m">#REF!</definedName>
    <definedName name="han_code" localSheetId="3">[67]!han_code</definedName>
    <definedName name="han_code">[67]!han_code</definedName>
    <definedName name="HD" localSheetId="3">#REF!</definedName>
    <definedName name="HD" localSheetId="2">#REF!</definedName>
    <definedName name="HD">#REF!</definedName>
    <definedName name="hdfhdhdhdf">[62]일위대가!$H$35</definedName>
    <definedName name="hdgfd">[62]일위대가!$H$26</definedName>
    <definedName name="HEAT" localSheetId="3">#REF!</definedName>
    <definedName name="HEAT" localSheetId="2">#REF!</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 localSheetId="3">[28]!BlankMacro1</definedName>
    <definedName name="hh">[28]!BlankMacro1</definedName>
    <definedName name="HHH" localSheetId="3" hidden="1">#REF!</definedName>
    <definedName name="HHH" localSheetId="2" hidden="1">#REF!</definedName>
    <definedName name="hhh">#REF!</definedName>
    <definedName name="hhj">#REF!</definedName>
    <definedName name="hhjk" localSheetId="3">[11]Sheet5!#REF!</definedName>
    <definedName name="hhjk" localSheetId="2">[11]Sheet5!#REF!</definedName>
    <definedName name="hhjk">[12]Sheet5!#REF!</definedName>
    <definedName name="HIPVC28" localSheetId="3">[36]Sheet6!#REF!</definedName>
    <definedName name="HIPVC28" localSheetId="2">[36]Sheet6!#REF!</definedName>
    <definedName name="HIPVC28">[37]Sheet6!#REF!</definedName>
    <definedName name="HIPVC36" localSheetId="3">[36]Sheet6!#REF!</definedName>
    <definedName name="HIPVC36" localSheetId="2">[36]Sheet6!#REF!</definedName>
    <definedName name="HIPVC36">[37]Sheet6!#REF!</definedName>
    <definedName name="HJ" localSheetId="3">[54]Sheet5!#REF!</definedName>
    <definedName name="HJ" localSheetId="2">[54]Sheet5!#REF!</definedName>
    <definedName name="hj">#REF!</definedName>
    <definedName name="HJG" localSheetId="3">ROUND([28]이순배내역서!HJG*0.0254,3)</definedName>
    <definedName name="HJG">ROUND([28]이순배내역서!HJG*0.0254,3)</definedName>
    <definedName name="hjilll" localSheetId="3">TRUNC(([0]!oy-1)/3+1)</definedName>
    <definedName name="hjilll" localSheetId="2">TRUNC(([0]!oy-1)/3+1)</definedName>
    <definedName name="hjilll">TRUNC(([0]!oy-1)/3+1)</definedName>
    <definedName name="hkj" localSheetId="3">#REF!</definedName>
    <definedName name="hkj" localSheetId="2">#REF!</definedName>
    <definedName name="hkj">#REF!</definedName>
    <definedName name="home">#REF!</definedName>
    <definedName name="HTML_CodePage" localSheetId="3" hidden="1">949</definedName>
    <definedName name="HTML_CodePage" localSheetId="2" hidden="1">949</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Description" hidden="1">""</definedName>
    <definedName name="HTML_Email" hidden="1">""</definedName>
    <definedName name="HTML_Header" localSheetId="3" hidden="1">"건축내역"</definedName>
    <definedName name="HTML_Header" localSheetId="2" hidden="1">"건축내역"</definedName>
    <definedName name="HTML_Header" hidden="1">"7-2지역별"</definedName>
    <definedName name="HTML_LastUpdate" localSheetId="3" hidden="1">"00-11-13"</definedName>
    <definedName name="HTML_LastUpdate" localSheetId="2" hidden="1">"00-11-13"</definedName>
    <definedName name="HTML_LastUpdate" hidden="1">"98-11-28"</definedName>
    <definedName name="HTML_LineAfter" hidden="1">FALSE</definedName>
    <definedName name="HTML_LineBefore" hidden="1">FALSE</definedName>
    <definedName name="HTML_Name" localSheetId="3" hidden="1">"HongJin Agriculture Korea"</definedName>
    <definedName name="HTML_Name" localSheetId="2" hidden="1">"HongJin Agriculture Korea"</definedName>
    <definedName name="HTML_Name" hidden="1">"서준호"</definedName>
    <definedName name="HTML_OBDlg2" localSheetId="3" hidden="1">TRUE</definedName>
    <definedName name="HTML_OBDlg2" localSheetId="2" hidden="1">TRUE</definedName>
    <definedName name="HTML_OBDlg2" hidden="1">FALSE</definedName>
    <definedName name="HTML_OBDlg3" hidden="1">TRUE</definedName>
    <definedName name="HTML_OBDlg4" hidden="1">TRUE</definedName>
    <definedName name="HTML_OS" hidden="1">0</definedName>
    <definedName name="HTML_PathFile" localSheetId="3" hidden="1">"C:\001WORK\MyHTML.htm"</definedName>
    <definedName name="HTML_PathFile" localSheetId="2" hidden="1">"C:\001WORK\MyHTML.htm"</definedName>
    <definedName name="HTML_PathFile" hidden="1">"\\Der2\vol1\DATABANK\DOWNLOAD\tab4-17.htm"</definedName>
    <definedName name="HTML_PathTemplate" hidden="1">"\\Der2\vol1\DATABANK\DOWNLOAD\Head4-17.htm"</definedName>
    <definedName name="HTML_Title" localSheetId="3" hidden="1">"cost2010"</definedName>
    <definedName name="HTML_Title" localSheetId="2" hidden="1">"cost2010"</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UN">[7]Sheet4!$I$9:$N$14</definedName>
    <definedName name="HUN기">[68]Sheet4!$I$9:$N$14</definedName>
    <definedName name="HUN이">[69]Sheet4!$I$9:$N$14</definedName>
    <definedName name="hvv" localSheetId="3">#REF!</definedName>
    <definedName name="hvv" localSheetId="2">#REF!</definedName>
    <definedName name="hvv">#REF!</definedName>
    <definedName name="HW" localSheetId="3">#REF!</definedName>
    <definedName name="HW" localSheetId="2">#REF!</definedName>
    <definedName name="HW">#REF!</definedName>
    <definedName name="I" localSheetId="3">{30,140,350,160,"",""}</definedName>
    <definedName name="I" localSheetId="2">{30,140,350,160,"",""}</definedName>
    <definedName name="I">{30,140,350,160,"",""}</definedName>
    <definedName name="ID">'[50]Y-WORK'!$I$390:$I$614,'[50]Y-WORK'!$I$624:$I$647</definedName>
    <definedName name="IDNO">#N/A</definedName>
    <definedName name="IK" localSheetId="3">[54]Sheet5!#REF!</definedName>
    <definedName name="IK" localSheetId="2">[54]Sheet5!#REF!</definedName>
    <definedName name="IK">[54]Sheet5!#REF!</definedName>
    <definedName name="IMPORT" localSheetId="3">#REF!</definedName>
    <definedName name="IMPORT" localSheetId="2">#REF!</definedName>
    <definedName name="IMPORT">#REF!</definedName>
    <definedName name="in" localSheetId="3">#REF!</definedName>
    <definedName name="in" localSheetId="2">#REF!</definedName>
    <definedName name="in">#REF!</definedName>
    <definedName name="INPUT" localSheetId="3">[70]WORK!$A$22:$BE$381</definedName>
    <definedName name="INPUT" localSheetId="2">[70]WORK!$A$22:$BE$381</definedName>
    <definedName name="INPUT">[71]WORK!$A$22:$BE$381</definedName>
    <definedName name="INSERT" localSheetId="3">#REF!</definedName>
    <definedName name="INSERT" localSheetId="2">#REF!</definedName>
    <definedName name="INSERT">#REF!</definedName>
    <definedName name="INSUL_FLANGE">ROUND((([29]FLANGE!$E1+2*[29]FLANGE!$C1)*3.141*[29]FLANGE!$D1+2*3.141*([29]FLANGE!$E1+2*[29]FLANGE!$C1)^2/4)/1000000,3)</definedName>
    <definedName name="INSUL_VALVE">ROUND(2*([29]VALVE!$F1*([29]VALVE!$E1+2*[29]VALVE!$C1)+([29]VALVE!$D1*[29]VALVE!$F1)+([29]VALVE!$E1+2*[29]VALVE!$C1)*([29]VALVE!$D1+2*[29]VALVE!$C1))/1000000,3)</definedName>
    <definedName name="INTINC">#N/A</definedName>
    <definedName name="INTRISSNO">#N/A</definedName>
    <definedName name="INTRRATE">#N/A</definedName>
    <definedName name="INVESTMENT" localSheetId="3">[0]!_a1Z,[0]!_a2Z</definedName>
    <definedName name="INVESTMENT" localSheetId="1">[0]!_a1Z,[0]!_a2Z</definedName>
    <definedName name="INVESTMENT" localSheetId="2">[0]!_a1Z,[0]!_a2Z</definedName>
    <definedName name="INVESTMENT">[0]!_a1Z,[0]!_a2Z</definedName>
    <definedName name="io" localSheetId="3">{30,140,350,160,"",""}</definedName>
    <definedName name="io" localSheetId="2">{30,140,350,160,"",""}</definedName>
    <definedName name="io">{30,140,350,160,"",""}</definedName>
    <definedName name="item">[51]WORK!$A$22:$IV$401</definedName>
    <definedName name="ITEM_">[51]WORK!$A$22:$IV$401</definedName>
    <definedName name="ITEMDESC">[40]Sheet5!#REF!</definedName>
    <definedName name="iu" localSheetId="3">{30,140,350,160,"",""}</definedName>
    <definedName name="iu" localSheetId="2">{30,140,350,160,"",""}</definedName>
    <definedName name="iu">{30,140,350,160,"",""}</definedName>
    <definedName name="IU_2">'[72]табли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_D" localSheetId="3">#REF!</definedName>
    <definedName name="J_D" localSheetId="2">#REF!</definedName>
    <definedName name="J_D">#REF!</definedName>
    <definedName name="JA" localSheetId="3">#REF!</definedName>
    <definedName name="JA" localSheetId="2">#REF!</definedName>
    <definedName name="JA">#REF!</definedName>
    <definedName name="jajai" localSheetId="3">#REF!</definedName>
    <definedName name="jajai" localSheetId="2">#REF!</definedName>
    <definedName name="jajai">#REF!</definedName>
    <definedName name="JE">#REF!</definedName>
    <definedName name="JH">[73]정부노임단가!$A$5:$F$215</definedName>
    <definedName name="jhjkfhkj" localSheetId="3">#REF!</definedName>
    <definedName name="jhjkfhkj" localSheetId="2">#REF!</definedName>
    <definedName name="jhjkfhkj">#REF!</definedName>
    <definedName name="jj" localSheetId="3">[11]Sheet5!#REF!</definedName>
    <definedName name="jj" localSheetId="2">[11]Sheet5!#REF!</definedName>
    <definedName name="jj">[12]Sheet5!#REF!</definedName>
    <definedName name="jjkjkjkjkj" localSheetId="3">#REF!</definedName>
    <definedName name="jjkjkjkjkj" localSheetId="2">#REF!</definedName>
    <definedName name="jjkjkjkjkj">#REF!</definedName>
    <definedName name="jkjl" localSheetId="3">[11]Sheet5!#REF!</definedName>
    <definedName name="jkjl" localSheetId="2">[11]Sheet5!#REF!</definedName>
    <definedName name="jkjl">[12]Sheet5!#REF!</definedName>
    <definedName name="jkkn" localSheetId="3">{30,140,350,160,"",""}</definedName>
    <definedName name="jkkn" localSheetId="2">{30,140,350,160,"",""}</definedName>
    <definedName name="jkkn">{30,140,350,160,"",""}</definedName>
    <definedName name="jlk">#REF!</definedName>
    <definedName name="JOB">#REF!</definedName>
    <definedName name="JUNCTION">#REF!</definedName>
    <definedName name="jwd">#REF!</definedName>
    <definedName name="K">#REF!</definedName>
    <definedName name="K_D">#REF!</definedName>
    <definedName name="K4Box">#REF!</definedName>
    <definedName name="K9Box">#REF!</definedName>
    <definedName name="ka" localSheetId="3">TRUNC(([0]!oy-1)/3+1)</definedName>
    <definedName name="ka" localSheetId="2">TRUNC(([0]!oy-1)/3+1)</definedName>
    <definedName name="ka">TRUNC(([0]!oy-1)/3+1)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D">#REF!</definedName>
    <definedName name="ke">#REF!</definedName>
    <definedName name="KEY_E">#REF!</definedName>
    <definedName name="KislAzot_SSBox">#REF!</definedName>
    <definedName name="KislAzot3Box">#REF!</definedName>
    <definedName name="KislAzotBox">#REF!</definedName>
    <definedName name="KislIng450Box">#REF!</definedName>
    <definedName name="KIT">#REF!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3">'[74]BSD (2)'!#REF!</definedName>
    <definedName name="KKK" localSheetId="2">'[74]BSD (2)'!#REF!</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s_awg">#REF!</definedName>
    <definedName name="KursovayaBox">#REF!</definedName>
    <definedName name="L" localSheetId="3">#REF!</definedName>
    <definedName name="L" localSheetId="2">#REF!</definedName>
    <definedName name="L">#N/A</definedName>
    <definedName name="L5A" localSheetId="3">#REF!</definedName>
    <definedName name="L5A" localSheetId="2">#REF!</definedName>
    <definedName name="L5A">#REF!</definedName>
    <definedName name="L5C" localSheetId="3">#REF!</definedName>
    <definedName name="L5C" localSheetId="2">#REF!</definedName>
    <definedName name="L5C">#REF!</definedName>
    <definedName name="L5CT" localSheetId="3">#REF!</definedName>
    <definedName name="L5CT" localSheetId="2">#REF!</definedName>
    <definedName name="L5CT">#REF!</definedName>
    <definedName name="L5H">#REF!</definedName>
    <definedName name="L5I">#REF!</definedName>
    <definedName name="L5N">#REF!</definedName>
    <definedName name="L5Q">#REF!</definedName>
    <definedName name="LAB">#REF!</definedName>
    <definedName name="LANOS">#REF!</definedName>
    <definedName name="LAST">#REF!</definedName>
    <definedName name="LAST1">#REF!</definedName>
    <definedName name="lastday">37165</definedName>
    <definedName name="LB">#REF!</definedName>
    <definedName name="LC">[75]견적!#REF!</definedName>
    <definedName name="LCP">[75]견적!$I$21</definedName>
    <definedName name="lee" localSheetId="3">#REF!</definedName>
    <definedName name="lee" localSheetId="2">#REF!</definedName>
    <definedName name="lee">#REF!</definedName>
    <definedName name="LFAC">[35]기준!$B$9</definedName>
    <definedName name="LG" localSheetId="3">#REF!</definedName>
    <definedName name="LG" localSheetId="2">#REF!</definedName>
    <definedName name="LG">#REF!</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hl">#REF!</definedName>
    <definedName name="light">"Picture 1"</definedName>
    <definedName name="LIM">#REF!</definedName>
    <definedName name="line">#REF!</definedName>
    <definedName name="LINE_1">#N/A</definedName>
    <definedName name="LINE_2">#N/A</definedName>
    <definedName name="LINE_3">#N/A</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localSheetId="3">'[76]MEXICO-C'!#REF!</definedName>
    <definedName name="LLL" localSheetId="2">'[76]MEXICO-C'!#REF!</definedName>
    <definedName name="lll">#REF!</definedName>
    <definedName name="llll" localSheetId="3">#REF!</definedName>
    <definedName name="llll" localSheetId="2">#REF!</definedName>
    <definedName name="llll">#REF!</definedName>
    <definedName name="lnl" localSheetId="3">#REF!</definedName>
    <definedName name="lnl" localSheetId="2">#REF!</definedName>
    <definedName name="lnl">#REF!</definedName>
    <definedName name="lns" localSheetId="3">#REF!</definedName>
    <definedName name="lns" localSheetId="2">#REF!</definedName>
    <definedName name="lns">#REF!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OP">#REF!</definedName>
    <definedName name="LOOP1">#REF!</definedName>
    <definedName name="LOOP2">#REF!</definedName>
    <definedName name="LOOP3">#REF!</definedName>
    <definedName name="LOOP4">#REF!</definedName>
    <definedName name="LOOP5">#REF!</definedName>
    <definedName name="lora" localSheetId="3">TRUNC(([0]!oy-1)/3+1)</definedName>
    <definedName name="lora" localSheetId="2">TRUNC(([0]!oy-1)/3+1)</definedName>
    <definedName name="lora">TRUNC((oy-1)/3+1)</definedName>
    <definedName name="lot" localSheetId="3">#REF!</definedName>
    <definedName name="lot" localSheetId="2">#REF!</definedName>
    <definedName name="lot">#REF!</definedName>
    <definedName name="LOTNO">#N/A</definedName>
    <definedName name="LPRIC">#N/A</definedName>
    <definedName name="LS">3.14*([29]PIPE!XEY1+(2*[29]PIPE!$C1))/1000*[29]PIPE!XFB1*1.1</definedName>
    <definedName name="LS_FIT">3.14*([29]PIPE!XEY1+(2*[29]PIPE!$C1))/1000*[29]PIPE!XFB1*1.1</definedName>
    <definedName name="LS_FIT1">3.14*([29]PIPE!XEY1+(2*[29]PIPE!$C1))/1000*[29]PIPE!XFB1*1.1</definedName>
    <definedName name="LS_FLANGE">ROUND(((3.141*([29]FLANGE!$E1+2*[29]FLANGE!$C1)*([29]FLANGE!$D1+2*[29]FLANGE!$C1))+(2*3.141*([29]FLANGE!$E1+2*[29]FLANGE!$C1)^2/4))/1000000,3)</definedName>
    <definedName name="LS_PIPE">3.14*([29]PIPE!$B1+(2*[29]PIPE!$C1))/1000*[29]PIPE!XFB1*1.1</definedName>
    <definedName name="LS_PIPE1">3.14*([29]PIPE!$B1+(2*[29]PIPE!$C1))/1000*[29]PIPE!XFB1*1.1</definedName>
    <definedName name="LS_TOTAL" localSheetId="3">SUM([29]PIPE!XFC1+[29]PIPE!XFD1)</definedName>
    <definedName name="LS_TOTAL" localSheetId="2">SUM([29]PIPE!XFC1+[29]PIPE!XFD1)</definedName>
    <definedName name="LS_TOTAL">SUM([29]PIPE!XFC1+[29]PIPE!XFD1)</definedName>
    <definedName name="LS_TOTAL1">SUM([29]PIPE!XFC1+[29]PIPE!XFD1)</definedName>
    <definedName name="LS_VALVE">ROUND(2*(([29]VALVE!$D1+2*[29]VALVE!$C1)*([29]VALVE!$E1+2*[29]VALVE!$C1)+([29]VALVE!$D1+2*[29]VALVE!$C1)*([29]VALVE!$F1+2*[29]VALVE!$C1)+([29]VALVE!$E1+2*[29]VALVE!$C1)*([29]VALVE!$F1+2*[29]VALVE!$C1))/1000000,3)</definedName>
    <definedName name="LSK" localSheetId="3">#REF!</definedName>
    <definedName name="LSK" localSheetId="2">#REF!</definedName>
    <definedName name="LSK">#REF!</definedName>
    <definedName name="LT" localSheetId="3">#REF!</definedName>
    <definedName name="LT" localSheetId="2">#REF!</definedName>
    <definedName name="LT">#REF!</definedName>
    <definedName name="LTG" localSheetId="3">[23]견적!#REF!</definedName>
    <definedName name="LTG" localSheetId="2">[23]견적!#REF!</definedName>
    <definedName name="LTG">[23]견적!#REF!</definedName>
    <definedName name="M" localSheetId="3">#REF!</definedName>
    <definedName name="M" localSheetId="2">#REF!</definedName>
    <definedName name="M">#REF!</definedName>
    <definedName name="M.D.F_철가형">#REF!</definedName>
    <definedName name="M_1">[30]D16!$C$155</definedName>
    <definedName name="M_11">[30]D16!$O$167</definedName>
    <definedName name="M_2">[30]D16!$G$156</definedName>
    <definedName name="M_21">[30]D16!$O$174</definedName>
    <definedName name="M_3">[30]D16!$G$157</definedName>
    <definedName name="M_31">[30]D16!$O$181</definedName>
    <definedName name="M_4">[30]D16!$I$158</definedName>
    <definedName name="M_41">[30]D16!$O$189</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2">#REF!</definedName>
    <definedName name="Macro4">#REF!</definedName>
    <definedName name="Macro5">#REF!</definedName>
    <definedName name="Macro6">#REF!</definedName>
    <definedName name="Macro7">#REF!</definedName>
    <definedName name="Macro8">#REF!</definedName>
    <definedName name="Macro9">#REF!</definedName>
    <definedName name="Main">#REF!</definedName>
    <definedName name="MAIN_COM_소계">#REF!</definedName>
    <definedName name="MAINPART">#REF!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'[77]Зан-ть(р-ны)'!$5:$5</definedName>
    <definedName name="MD" localSheetId="3">#REF!</definedName>
    <definedName name="MD" localSheetId="2">#REF!</definedName>
    <definedName name="MD">#REF!</definedName>
    <definedName name="MEASURE">[40]Sheet5!#REF!</definedName>
    <definedName name="MENU1" localSheetId="3">#REF!</definedName>
    <definedName name="MENU1" localSheetId="2">#REF!</definedName>
    <definedName name="MENU1">#REF!</definedName>
    <definedName name="MENU2" localSheetId="3">#REF!</definedName>
    <definedName name="MENU2" localSheetId="2">#REF!</definedName>
    <definedName name="MENU2">#REF!</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_1">[30]D16!$C$159</definedName>
    <definedName name="MF_11">[30]D16!$O$197</definedName>
    <definedName name="MF_2">[30]D16!$C$160</definedName>
    <definedName name="MF_21">[30]D16!$O$207</definedName>
    <definedName name="MF_3">[30]D16!$C$161</definedName>
    <definedName name="MF_31">[30]D16!$O$216</definedName>
    <definedName name="MFAC">[35]기준!$B$8</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#REF!</definedName>
    <definedName name="mmm">#REF!</definedName>
    <definedName name="mn">"Август"</definedName>
    <definedName name="MONEY">'[50]Y-WORK'!$F$21:$M$614,'[50]Y-WORK'!$F$624:$M$647</definedName>
    <definedName name="Money1" localSheetId="3">#REF!</definedName>
    <definedName name="Money1" localSheetId="2">#REF!</definedName>
    <definedName name="Money1">#REF!</definedName>
    <definedName name="Money2" localSheetId="3">#REF!</definedName>
    <definedName name="Money2" localSheetId="2">#REF!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PRIC">#N/A</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_D" localSheetId="3">#REF!</definedName>
    <definedName name="N_D" localSheetId="2">#REF!</definedName>
    <definedName name="N_D">#REF!</definedName>
    <definedName name="NaCNSBox" localSheetId="3">#REF!</definedName>
    <definedName name="NaCNSBox" localSheetId="2">#REF!</definedName>
    <definedName name="NaCNSBox">#REF!</definedName>
    <definedName name="NAK">#N/A</definedName>
    <definedName name="NAKBox" localSheetId="3">#REF!</definedName>
    <definedName name="NAKBox" localSheetId="2">#REF!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#N/A</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ec" localSheetId="3">[28]!BlankMacro1</definedName>
    <definedName name="nec">[28]!BlankMacro1</definedName>
    <definedName name="nege" localSheetId="3">#REF!</definedName>
    <definedName name="nege" localSheetId="2">#REF!</definedName>
    <definedName name="nege">#REF!</definedName>
    <definedName name="NetProfitSummYear1">OFFSET('[32]прибыли и убытки'!$H$35,0,#REF!*12,1,12)</definedName>
    <definedName name="NEW" localSheetId="3">ROUND([28]이순배내역서!NEW*0.0254,3)</definedName>
    <definedName name="NEW">ROUND([28]이순배내역서!NEW*0.0254,3)</definedName>
    <definedName name="NEXT" localSheetId="3">#REF!</definedName>
    <definedName name="NEXT" localSheetId="2">#REF!</definedName>
    <definedName name="NEXT">#REF!</definedName>
    <definedName name="NFB" localSheetId="3">#REF!</definedName>
    <definedName name="NFB" localSheetId="2">#REF!</definedName>
    <definedName name="NFB">#REF!</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MB">#REF!</definedName>
    <definedName name="nmk">[45]예산M11A!#REF!</definedName>
    <definedName name="nn" localSheetId="3">#REF!</definedName>
    <definedName name="nn" localSheetId="2">#REF!</definedName>
    <definedName name="nn">#REF!</definedName>
    <definedName name="NNN" localSheetId="3">#REF!</definedName>
    <definedName name="NNN" localSheetId="2">#REF!</definedName>
    <definedName name="NNN">#REF!</definedName>
    <definedName name="NO" localSheetId="3">#REF!</definedName>
    <definedName name="NO" localSheetId="2">#REF!</definedName>
    <definedName name="NO">#REF!</definedName>
    <definedName name="NOMUBY">#REF!</definedName>
    <definedName name="nonbaht">#REF!</definedName>
    <definedName name="NOTE" localSheetId="3" hidden="1">{#N/A,#N/A,TRUE,"총괄"}</definedName>
    <definedName name="NOTE" localSheetId="2" hidden="1">{#N/A,#N/A,TRUE,"총괄"}</definedName>
    <definedName name="NOTE" hidden="1">{#N/A,#N/A,TRUE,"총괄"}</definedName>
    <definedName name="novtab">'[77]Зан-ть(р-ны)'!$5:$5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 localSheetId="3">#REF!</definedName>
    <definedName name="OborBox" localSheetId="2">#REF!</definedName>
    <definedName name="OborBox">#REF!</definedName>
    <definedName name="obshiyT" localSheetId="3">#REF!</definedName>
    <definedName name="obshiyT" localSheetId="2">#REF!</definedName>
    <definedName name="obshiyT">#REF!</definedName>
    <definedName name="obsN" localSheetId="3">#REF!</definedName>
    <definedName name="obsN" localSheetId="2">#REF!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D" localSheetId="3">ROUND([28]이순배내역서!OLD*0.0254,3)</definedName>
    <definedName name="OLD">ROUND([28]이순배내역서!OLD*0.0254,3)</definedName>
    <definedName name="OLE_LINK1" localSheetId="3">#REF!</definedName>
    <definedName name="OLE_LINK1" localSheetId="2">#REF!</definedName>
    <definedName name="OLE_LINK1">#REF!</definedName>
    <definedName name="OLE_LINK3" localSheetId="3">#REF!</definedName>
    <definedName name="OLE_LINK3" localSheetId="2">#REF!</definedName>
    <definedName name="OLE_LINK3">#REF!</definedName>
    <definedName name="OLE_LINK6" localSheetId="3">#REF!</definedName>
    <definedName name="OLE_LINK6" localSheetId="2">#REF!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#REF!</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0" localSheetId="3">#REF!</definedName>
    <definedName name="P0" localSheetId="2">#REF!</definedName>
    <definedName name="P0">#REF!</definedName>
    <definedName name="PA" localSheetId="3">#REF!</definedName>
    <definedName name="PA" localSheetId="2">#REF!</definedName>
    <definedName name="PA">#REF!</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T">#REF!</definedName>
    <definedName name="pan">[75]견적!$J$18</definedName>
    <definedName name="PANEL" localSheetId="3">#REF!</definedName>
    <definedName name="PANEL" localSheetId="2">#REF!</definedName>
    <definedName name="PANEL">#REF!</definedName>
    <definedName name="Par82Box" localSheetId="3">#REF!</definedName>
    <definedName name="Par82Box" localSheetId="2">#REF!</definedName>
    <definedName name="Par82Box">#REF!</definedName>
    <definedName name="ParBox" localSheetId="3">#REF!</definedName>
    <definedName name="ParBox" localSheetId="2">#REF!</definedName>
    <definedName name="ParBox">#REF!</definedName>
    <definedName name="PARTNO">#N/A</definedName>
    <definedName name="PD">#REF!</definedName>
    <definedName name="pds">#REF!</definedName>
    <definedName name="Per_Nam">#N/A</definedName>
    <definedName name="Person">#N/A</definedName>
    <definedName name="perv">#REF!</definedName>
    <definedName name="PH01실행">#REF!</definedName>
    <definedName name="pi" localSheetId="3">ROUND([28]이순배내역서!pi*0.0254,3)</definedName>
    <definedName name="pi">ROUND([28]이순배내역서!pi*0.0254,3)</definedName>
    <definedName name="PIPE" localSheetId="3">ROUND([28]이순배내역서!PIPE*0.0254,3)</definedName>
    <definedName name="PIPE">ROUND([28]이순배내역서!PIPE*0.0254,3)</definedName>
    <definedName name="PIPE1">#N/A</definedName>
    <definedName name="PIPE40">#REF!</definedName>
    <definedName name="PIPE40이">#REF!</definedName>
    <definedName name="piph">#REF!</definedName>
    <definedName name="PJT">#N/A</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AME">#N/A</definedName>
    <definedName name="PNL">[23]견적!#REF!</definedName>
    <definedName name="PNOTENO">#N/A</definedName>
    <definedName name="PNT" localSheetId="3">ROUND([28]이순배내역서!PNT*0.0254,3)</definedName>
    <definedName name="PNT">ROUND([28]이순배내역서!PNT*0.0254,3)</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OOM">#REF!</definedName>
    <definedName name="pp">#REF!</definedName>
    <definedName name="PPA">#REF!</definedName>
    <definedName name="PPP" localSheetId="3">{"Book1","동절기공사.xls"}</definedName>
    <definedName name="PPP" localSheetId="2">{"Book1","동절기공사.xls"}</definedName>
    <definedName name="PPP">{"Book1","동절기공사.xls"}</definedName>
    <definedName name="priApplication1">#REF!</definedName>
    <definedName name="priApplication2">#REF!</definedName>
    <definedName name="PRICE">#REF!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#REF!</definedName>
    <definedName name="Print_Area\C">[78]조건표!$P$4</definedName>
    <definedName name="Print_Area_MI" localSheetId="3">#REF!</definedName>
    <definedName name="Print_Area_MI" localSheetId="2">#REF!</definedName>
    <definedName name="Print_Area_MI">#REF!</definedName>
    <definedName name="PRINT_AREA_MI1" localSheetId="3">#REF!</definedName>
    <definedName name="PRINT_AREA_MI1" localSheetId="2">#REF!</definedName>
    <definedName name="PRINT_AREA_MI1">#REF!</definedName>
    <definedName name="print_titiles" localSheetId="3">#REF!</definedName>
    <definedName name="print_titiles" localSheetId="2">#REF!</definedName>
    <definedName name="print_titiles">#REF!</definedName>
    <definedName name="PRINT_TITLE" localSheetId="3">[79]의정부문예회관변경내역!#REF!</definedName>
    <definedName name="PRINT_TITLE" localSheetId="2">[79]의정부문예회관변경내역!#REF!</definedName>
    <definedName name="PRINT_TITLE">[79]의정부문예회관변경내역!#REF!</definedName>
    <definedName name="PRINT_TITLEES" localSheetId="3">#REF!</definedName>
    <definedName name="PRINT_TITLEES" localSheetId="2">#REF!</definedName>
    <definedName name="PRINT_TITLEES">#REF!</definedName>
    <definedName name="Print_Titles">#REF!</definedName>
    <definedName name="Print_Titles_MI" localSheetId="3">#REF!</definedName>
    <definedName name="Print_Titles_MI" localSheetId="2">#REF!</definedName>
    <definedName name="Print_Titles_MI">#REF!</definedName>
    <definedName name="PRINT_TITLES_MI1">#REF!</definedName>
    <definedName name="PRINT_TITLESS">#REF!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n_compa">#REF!</definedName>
    <definedName name="ProcDiscount">[80]Store!$B$128</definedName>
    <definedName name="procDiv">[32]начало!$E$61</definedName>
    <definedName name="ProcentSummYear">OFFSET([32]ДДС!$H$22,0,#REF!*12,1,12)</definedName>
    <definedName name="ProchieBox" localSheetId="3">#REF!</definedName>
    <definedName name="ProchieBox" localSheetId="2">#REF!</definedName>
    <definedName name="ProchieBox">#REF!</definedName>
    <definedName name="PROJECT">#N/A</definedName>
    <definedName name="PROJNAME">#REF!</definedName>
    <definedName name="PROJNO">#N/A</definedName>
    <definedName name="ps">#REF!</definedName>
    <definedName name="PS2_1">#REF!</definedName>
    <definedName name="PS3_1">#REF!</definedName>
    <definedName name="PS5_1">#REF!</definedName>
    <definedName name="PS6_1">#REF!</definedName>
    <definedName name="PS6_2">#REF!</definedName>
    <definedName name="PS6_3">#REF!</definedName>
    <definedName name="PS7_1">#REF!</definedName>
    <definedName name="PS7_2">#REF!</definedName>
    <definedName name="PS7_3">#REF!</definedName>
    <definedName name="PS7_4">#REF!</definedName>
    <definedName name="PS8_1">#REF!</definedName>
    <definedName name="PT">#REF!</definedName>
    <definedName name="pub">OFFSET('[32]прибыли и убытки'!$H$18,0,#REF!*12,1,12)</definedName>
    <definedName name="puc">OFFSET('[32]прибыли и убытки'!$H$21,0,#REF!*12,1,12)</definedName>
    <definedName name="PUL">[75]견적!#REF!</definedName>
    <definedName name="PUM" localSheetId="3">#REF!</definedName>
    <definedName name="PUM" localSheetId="2">#REF!</definedName>
    <definedName name="PUM">#REF!</definedName>
    <definedName name="PYear2">#N/A</definedName>
    <definedName name="P기">[81]견적!$H$14</definedName>
    <definedName name="P자" localSheetId="3">[48]견!#REF!</definedName>
    <definedName name="P자" localSheetId="2">[48]견!#REF!</definedName>
    <definedName name="P자">[49]견!#REF!</definedName>
    <definedName name="q" localSheetId="3">{30,140,350,160,"",""}</definedName>
    <definedName name="q" localSheetId="2">{30,140,350,160,"",""}</definedName>
    <definedName name="q">{30,140,350,160,"",""}</definedName>
    <definedName name="q1u" localSheetId="3">#REF!</definedName>
    <definedName name="q1u" localSheetId="2">#REF!</definedName>
    <definedName name="q1u">#REF!</definedName>
    <definedName name="Q225ㅁ1" localSheetId="3">#REF!</definedName>
    <definedName name="Q225ㅁ1" localSheetId="2">#REF!</definedName>
    <definedName name="Q225ㅁ1">#REF!</definedName>
    <definedName name="qkf" localSheetId="3">#REF!</definedName>
    <definedName name="qkf" localSheetId="2">#REF!</definedName>
    <definedName name="qkf">#REF!</definedName>
    <definedName name="qorq">#REF!</definedName>
    <definedName name="QPRO">#REF!</definedName>
    <definedName name="qq">#REF!</definedName>
    <definedName name="qqq">#REF!</definedName>
    <definedName name="qqqq">#REF!</definedName>
    <definedName name="qqqqqqqqqqq">#REF!</definedName>
    <definedName name="qqr">#REF!</definedName>
    <definedName name="QTY" localSheetId="3">'[58]노원열병합  건축공사기성내역서'!#REF!</definedName>
    <definedName name="QTY" localSheetId="2">'[58]노원열병합  건축공사기성내역서'!#REF!</definedName>
    <definedName name="QTY">#N/A</definedName>
    <definedName name="Query1" localSheetId="3">#REF!</definedName>
    <definedName name="Query1" localSheetId="2">#REF!</definedName>
    <definedName name="Query1">#REF!</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_" localSheetId="3">#REF!</definedName>
    <definedName name="R_" localSheetId="2">#REF!</definedName>
    <definedName name="R_">#REF!</definedName>
    <definedName name="R_1">[30]D25!$C$92</definedName>
    <definedName name="R_11">[30]D25!$J$257</definedName>
    <definedName name="R_2">[30]D22!$C$32</definedName>
    <definedName name="R_21">[30]D22!$K$64</definedName>
    <definedName name="R_3">[30]D22!$C$33</definedName>
    <definedName name="R_31">[30]D22!$K$72</definedName>
    <definedName name="R_4">[30]D16!$C$52</definedName>
    <definedName name="R_41">[30]D16!$O$97</definedName>
    <definedName name="rasApplication1" localSheetId="3">#REF!</definedName>
    <definedName name="rasApplication1" localSheetId="2">#REF!</definedName>
    <definedName name="rasApplication1">#REF!</definedName>
    <definedName name="rasApplication2" localSheetId="3">#REF!</definedName>
    <definedName name="rasApplication2" localSheetId="2">#REF!</definedName>
    <definedName name="rasApplication2">#REF!</definedName>
    <definedName name="rasDate1" localSheetId="3">#REF!</definedName>
    <definedName name="rasDate1" localSheetId="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corder">#REF!</definedName>
    <definedName name="REFNO">#REF!</definedName>
    <definedName name="REM">#N/A</definedName>
    <definedName name="REMARK">#N/A</definedName>
    <definedName name="REMK">#N/A</definedName>
    <definedName name="resp" localSheetId="3">DATE([0]!yil,[0]!oy,1)</definedName>
    <definedName name="resp" localSheetId="2">DATE([0]!yil,[0]!oy,1)</definedName>
    <definedName name="resp">DATE([0]!yil,[0]!oy,1)</definedName>
    <definedName name="respub" localSheetId="3">#REF!</definedName>
    <definedName name="respub" localSheetId="2">#REF!</definedName>
    <definedName name="respub">#REF!</definedName>
    <definedName name="Results" localSheetId="3">[82]Results!#REF!</definedName>
    <definedName name="Results" localSheetId="2">[82]Results!#REF!</definedName>
    <definedName name="Results">[82]Results!#REF!</definedName>
    <definedName name="revenueYearsNew">OFFSET([32]ДДС!$H$14,0,#REF!*12,1,12)</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kq">[83]기준!$B$6</definedName>
    <definedName name="RM" localSheetId="3">#REF!</definedName>
    <definedName name="RM" localSheetId="2">#REF!</definedName>
    <definedName name="RM">#REF!</definedName>
    <definedName name="RM_D" localSheetId="3">#REF!</definedName>
    <definedName name="RM_D" localSheetId="2">#REF!</definedName>
    <definedName name="RM_D">#REF!</definedName>
    <definedName name="RNCLTYPE">#N/A</definedName>
    <definedName name="RO" localSheetId="3">#REF!</definedName>
    <definedName name="RO" localSheetId="2">#REF!</definedName>
    <definedName name="RO">#REF!</definedName>
    <definedName name="RodAmBox">#REF!</definedName>
    <definedName name="rom">#N/A</definedName>
    <definedName name="ROTAT">#N/A</definedName>
    <definedName name="ROTAT1">#N/A</definedName>
    <definedName name="ROTAT2">#N/A</definedName>
    <definedName name="ROTAT3">#N/A</definedName>
    <definedName name="ROTAT4">#N/A</definedName>
    <definedName name="ROW">#REF!</definedName>
    <definedName name="RP">#N/A</definedName>
    <definedName name="RRR" localSheetId="3">'[76]MEXICO-C'!#REF!</definedName>
    <definedName name="RRR" localSheetId="2">'[76]MEXICO-C'!#REF!</definedName>
    <definedName name="rrr">#REF!</definedName>
    <definedName name="RS" localSheetId="3">'[76]MEXICO-C'!#REF!</definedName>
    <definedName name="RS" localSheetId="2">'[76]MEXICO-C'!#REF!</definedName>
    <definedName name="RS">'[76]MEXICO-C'!#REF!</definedName>
    <definedName name="RSI" localSheetId="3">'[76]MEXICO-C'!#REF!</definedName>
    <definedName name="RSI" localSheetId="2">'[76]MEXICO-C'!#REF!</definedName>
    <definedName name="RSI">'[76]MEXICO-C'!#REF!</definedName>
    <definedName name="RT" localSheetId="3">#REF!</definedName>
    <definedName name="RT" localSheetId="2">#REF!</definedName>
    <definedName name="RT">#REF!</definedName>
    <definedName name="RTCLSPRTDK" localSheetId="3">[84]DHEQSUPT!#REF!</definedName>
    <definedName name="RTCLSPRTDK" localSheetId="2">[84]DHEQSUPT!#REF!</definedName>
    <definedName name="RTCLSPRTDK">[84]DHEQSUPT!#REF!</definedName>
    <definedName name="RTCLSPSPSPRTUK" localSheetId="3">[84]DHEQSUPT!#REF!</definedName>
    <definedName name="RTCLSPSPSPRTUK" localSheetId="2">[84]DHEQSUPT!#REF!</definedName>
    <definedName name="RTCLSPSPSPRTUK">[84]DHEQSUPT!#REF!</definedName>
    <definedName name="rtew" localSheetId="3">{30,140,350,160,"",""}</definedName>
    <definedName name="rtew" localSheetId="2">{30,140,350,160,"",""}</definedName>
    <definedName name="rtew">{30,140,350,160,"",""}</definedName>
    <definedName name="Rw">#REF!</definedName>
    <definedName name="RY">#REF!</definedName>
    <definedName name="RYANG">#N/A</definedName>
    <definedName name="RZVD">#N/A</definedName>
    <definedName name="S" localSheetId="3">#REF!</definedName>
    <definedName name="S" localSheetId="2">#REF!</definedName>
    <definedName name="S">#REF!</definedName>
    <definedName name="S_1">[30]D22!$J$132</definedName>
    <definedName name="S_11">[30]D22!$K$138</definedName>
    <definedName name="S_2">[30]D16!$C$249</definedName>
    <definedName name="S_21">[30]D16!$O$255</definedName>
    <definedName name="sa" localSheetId="3">{30,140,350,160,"",""}</definedName>
    <definedName name="sa" localSheetId="2">{30,140,350,160,"",""}</definedName>
    <definedName name="sa">{30,140,350,160,"",""}</definedName>
    <definedName name="samarqa" localSheetId="3">#REF!</definedName>
    <definedName name="samarqa" localSheetId="2">#REF!</definedName>
    <definedName name="samarqa">#REF!</definedName>
    <definedName name="SAMPLE" localSheetId="3">#REF!</definedName>
    <definedName name="SAMPLE" localSheetId="2">#REF!</definedName>
    <definedName name="SAMPLE">#REF!</definedName>
    <definedName name="sana" localSheetId="3">DATE([0]!yil,[0]!oy,1)</definedName>
    <definedName name="sana" localSheetId="2">DATE([0]!yil,[0]!oy,1)</definedName>
    <definedName name="sana">DATE(yil,oy,1)</definedName>
    <definedName name="SCODE">#N/A</definedName>
    <definedName name="sd" localSheetId="3">{30,140,350,160,"",""}</definedName>
    <definedName name="sd" localSheetId="2">{30,140,350,160,"",""}</definedName>
    <definedName name="sd">{30,140,350,160,"",""}</definedName>
    <definedName name="sdfg" localSheetId="3">#REF!</definedName>
    <definedName name="sdfg" localSheetId="2">#REF!</definedName>
    <definedName name="sdfg">#REF!</definedName>
    <definedName name="sdfsdfsd" localSheetId="3">TRUNC(([0]!oy-1)/3+1)</definedName>
    <definedName name="sdfsdfsd" localSheetId="2">TRUNC(([0]!oy-1)/3+1)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ECT">#N/A</definedName>
    <definedName name="Selitra_SSBox">#REF!</definedName>
    <definedName name="Selitra3Box">#REF!</definedName>
    <definedName name="SelitraBox">#REF!</definedName>
    <definedName name="SEQU">#N/A</definedName>
    <definedName name="SERNO">#N/A</definedName>
    <definedName name="SetBanks">#N/A</definedName>
    <definedName name="SetDay">#N/A</definedName>
    <definedName name="SEXP">#N/A</definedName>
    <definedName name="sf" localSheetId="3">{30,140,350,160,"",""}</definedName>
    <definedName name="sf" localSheetId="2">{30,140,350,160,"",""}</definedName>
    <definedName name="sf">{30,140,350,160,"",""}</definedName>
    <definedName name="SFFF" hidden="1">[85]노임단가!#REF!</definedName>
    <definedName name="SFFFFF" hidden="1">[85]노임단가!#REF!</definedName>
    <definedName name="SFSDFS" localSheetId="3">#REF!</definedName>
    <definedName name="SFSDFS" localSheetId="2">#REF!</definedName>
    <definedName name="SFSDFS">#REF!</definedName>
    <definedName name="SH_1">[30]D25!$H$306</definedName>
    <definedName name="SH_2">[30]D22!$G$92</definedName>
    <definedName name="SH_3">[30]D16!$G$119</definedName>
    <definedName name="SH1_10">[30]D25!$H$303</definedName>
    <definedName name="SH1_6">[30]D25!$H$305</definedName>
    <definedName name="SH1_8">[30]D25!$H$304</definedName>
    <definedName name="SH2_10">[30]D22!$G$89</definedName>
    <definedName name="SH2_6">[30]D22!$G$91</definedName>
    <definedName name="SH2_8">[30]D22!$G$90</definedName>
    <definedName name="SH3_10">[30]D16!$G$116</definedName>
    <definedName name="sheet15" localSheetId="3">#REF!</definedName>
    <definedName name="sheet15" localSheetId="2">#REF!</definedName>
    <definedName name="sheet15">#REF!</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ize" localSheetId="3">ROUND([28]이순배내역서!size*0.0254,3)</definedName>
    <definedName name="size">ROUND([28]이순배내역서!size*0.0254,3)</definedName>
    <definedName name="SIZE2" localSheetId="3">#REF!</definedName>
    <definedName name="SIZE2" localSheetId="2">#REF!</definedName>
    <definedName name="SIZE2">#REF!</definedName>
    <definedName name="SKI" localSheetId="3" hidden="1">#REF!</definedName>
    <definedName name="SKI" localSheetId="2" hidden="1">#REF!</definedName>
    <definedName name="SKI" hidden="1">#REF!</definedName>
    <definedName name="SLAB">#N/A</definedName>
    <definedName name="SLRCPTNO">#N/A</definedName>
    <definedName name="SLSERNO">#N/A</definedName>
    <definedName name="SMAT">#N/A</definedName>
    <definedName name="SMHR">#N/A</definedName>
    <definedName name="SN" localSheetId="3">[75]견적!#REF!</definedName>
    <definedName name="SN" localSheetId="2">[75]견적!#REF!</definedName>
    <definedName name="SN">[75]견적!#REF!</definedName>
    <definedName name="SNOW" localSheetId="3">[43]견적!#REF!</definedName>
    <definedName name="SNOW" localSheetId="2">[43]견적!#REF!</definedName>
    <definedName name="SNOW">[43]견적!#REF!</definedName>
    <definedName name="SolyankaBox" localSheetId="3">#REF!</definedName>
    <definedName name="SolyankaBox" localSheetId="2">#REF!</definedName>
    <definedName name="SolyankaBox">#REF!</definedName>
    <definedName name="SolyankaKatBox" localSheetId="3">#REF!</definedName>
    <definedName name="SolyankaKatBox" localSheetId="2">#REF!</definedName>
    <definedName name="SolyankaKatBox">#REF!</definedName>
    <definedName name="SORT" localSheetId="3">#REF!</definedName>
    <definedName name="SORT" localSheetId="2">#REF!</definedName>
    <definedName name="SORT">#REF!</definedName>
    <definedName name="SPEC">#REF!</definedName>
    <definedName name="SPECI">#N/A</definedName>
    <definedName name="SPLICE">#REF!</definedName>
    <definedName name="sr" localSheetId="3">#REF!</definedName>
    <definedName name="sr" localSheetId="2">#REF!</definedName>
    <definedName name="sr">#REF!</definedName>
    <definedName name="SravnenieBox" localSheetId="3">#REF!</definedName>
    <definedName name="SravnenieBox" localSheetId="2">#REF!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1">#REF!</definedName>
    <definedName name="STAR3">#REF!</definedName>
    <definedName name="START">#N/A</definedName>
    <definedName name="START1">#REF!</definedName>
    <definedName name="START2">#REF!</definedName>
    <definedName name="START3">#REF!</definedName>
    <definedName name="START4">#REF!</definedName>
    <definedName name="START5" localSheetId="3">[86]S0!#REF!</definedName>
    <definedName name="START5" localSheetId="2">[86]S0!#REF!</definedName>
    <definedName name="START5">[87]S0!#REF!</definedName>
    <definedName name="START6" localSheetId="3">[86]S0!#REF!</definedName>
    <definedName name="START6" localSheetId="2">[86]S0!#REF!</definedName>
    <definedName name="START6">[87]S0!#REF!</definedName>
    <definedName name="START7" localSheetId="3">[86]S0!#REF!</definedName>
    <definedName name="START7" localSheetId="2">[86]S0!#REF!</definedName>
    <definedName name="START7">[87]S0!#REF!</definedName>
    <definedName name="START8" localSheetId="3">[86]S0!#REF!</definedName>
    <definedName name="START8" localSheetId="2">[86]S0!#REF!</definedName>
    <definedName name="START8">[87]S0!#REF!</definedName>
    <definedName name="START9" localSheetId="3">[86]S0!#REF!</definedName>
    <definedName name="START9" localSheetId="2">[86]S0!#REF!</definedName>
    <definedName name="START9">[87]S0!#REF!</definedName>
    <definedName name="StartDate" localSheetId="3">#REF!</definedName>
    <definedName name="StartDate" localSheetId="2">#REF!</definedName>
    <definedName name="StartDate">#REF!</definedName>
    <definedName name="startYear">[32]начало!$E$9</definedName>
    <definedName name="Status">'[88]Рабочая таблица'!$BW$8:$BW$11</definedName>
    <definedName name="STDATE" localSheetId="3">#REF!</definedName>
    <definedName name="STDATE" localSheetId="2">#REF!</definedName>
    <definedName name="STDATE">#REF!</definedName>
    <definedName name="STOP" localSheetId="3">#REF!</definedName>
    <definedName name="STOP" localSheetId="2">#REF!</definedName>
    <definedName name="STOP">#REF!</definedName>
    <definedName name="STOP1">#REF!</definedName>
    <definedName name="SUB">#REF!</definedName>
    <definedName name="SubDic">#REF!</definedName>
    <definedName name="SulfatBox">#REF!</definedName>
    <definedName name="SUMMARY">#REF!</definedName>
    <definedName name="SummBackCredit">OFFSET('[32]расчёт итоги'!$H$73,0,#REF!*12,2,12)</definedName>
    <definedName name="SummCreditFinYear">OFFSET('[32]расчёт итоги'!$H$70,0,#REF!*12,1,12)</definedName>
    <definedName name="summNalogYear">OFFSET('[32]расчёт итоги'!$H$83,0,#REF!*12,1,12)</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UP" localSheetId="3">'[58]노원열병합  건축공사기성내역서'!#REF!</definedName>
    <definedName name="SUP" localSheetId="2">'[58]노원열병합  건축공사기성내역서'!#REF!</definedName>
    <definedName name="SUP">'[59]노원열병합  건축공사기성내역서'!#REF!</definedName>
    <definedName name="SUS">3.14*([29]PIPE!$B1+(2*[29]PIPE!$C1))/1000*[29]PIPE!$F1/0.25*1.1</definedName>
    <definedName name="SUS_">3.14*([29]PIPE!$B1+(2*[29]PIPE!$C1))/1000*[29]PIPE!$F1/0.25*1.1</definedName>
    <definedName name="SUS_BAND">3.14*([29]PIPE!$B1+(2*[29]PIPE!$C1))/1000*[29]PIPE!$F1/0.25*1.1</definedName>
    <definedName name="SUS_BAND1">3.14*([29]PIPE!$B1+(2*[29]PIPE!$C1))/1000*[29]PIPE!$F1/0.25*1.1</definedName>
    <definedName name="SUS_CLIP">[29]PIPE!$F1/0.25</definedName>
    <definedName name="SUS_CLIP1">[29]PIPE!$F1/0.25</definedName>
    <definedName name="SUS_CLIP2">[29]PIPE!$F1/0.25</definedName>
    <definedName name="SUS_CLIP3">[29]PIPE!$F1/0.25</definedName>
    <definedName name="SUS_SCREW">[29]PIPE!$F1/0.2</definedName>
    <definedName name="SUS_SCREW1">[29]PIPE!$F1/0.2</definedName>
    <definedName name="SUS_SCREW2">[29]PIPE!$F1/0.2</definedName>
    <definedName name="SUS_WIRE">3.14*([29]PIPE!$B1+(2*[29]PIPE!$C1))/1000*[29]PIPE!$F1/0.25*1.1</definedName>
    <definedName name="SUS_WIRE1">3.14*([29]PIPE!$B1+(2*[29]PIPE!$C1))/1000*[29]PIPE!$F1/0.25*1.1</definedName>
    <definedName name="SUYO">#N/A</definedName>
    <definedName name="SVOD">#N/A</definedName>
    <definedName name="SW">#REF!</definedName>
    <definedName name="SxemBox">#REF!</definedName>
    <definedName name="SxemNitronBox">#REF!</definedName>
    <definedName name="S기">#REF!</definedName>
    <definedName name="S님">#REF!</definedName>
    <definedName name="S이">#REF!</definedName>
    <definedName name="t" localSheetId="3">{30,140,350,160,"",""}</definedName>
    <definedName name="t" localSheetId="2">{30,140,350,160,"",""}</definedName>
    <definedName name="t">{30,140,350,160,"",""}</definedName>
    <definedName name="T_1">[30]D25!$C$50</definedName>
    <definedName name="T_11">[30]D25!$J$124</definedName>
    <definedName name="T_2">[30]D25!$C$51</definedName>
    <definedName name="T_21">[30]D25!$J$131</definedName>
    <definedName name="T_3">[30]D25!$C$52</definedName>
    <definedName name="T_31">[30]D25!$J$138</definedName>
    <definedName name="T_4">[30]D25!$C$53</definedName>
    <definedName name="T_41">[30]D25!$J$146</definedName>
    <definedName name="T_5">[30]D25!$C$54</definedName>
    <definedName name="T_51">[30]D25!$J$154</definedName>
    <definedName name="T_6">[30]D25!$C$55</definedName>
    <definedName name="T_61">[30]D25!$J$161</definedName>
    <definedName name="T_R" localSheetId="3">#REF!</definedName>
    <definedName name="T_R" localSheetId="2">#REF!</definedName>
    <definedName name="T_R">#REF!</definedName>
    <definedName name="T0" localSheetId="3">#REF!</definedName>
    <definedName name="T0" localSheetId="2">#REF!</definedName>
    <definedName name="T0">#REF!</definedName>
    <definedName name="TablBox" localSheetId="3">#REF!</definedName>
    <definedName name="TablBox" localSheetId="2">#REF!</definedName>
    <definedName name="TablBox">#REF!</definedName>
    <definedName name="TABLE">#REF!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27">#REF!</definedName>
    <definedName name="TABLE_28">#REF!</definedName>
    <definedName name="TABLE_29">#REF!</definedName>
    <definedName name="TABLE_3">#REF!</definedName>
    <definedName name="TABLE_30">#REF!</definedName>
    <definedName name="TABLE_31">#REF!</definedName>
    <definedName name="TABLE_32">#REF!</definedName>
    <definedName name="TABLE_33">#REF!</definedName>
    <definedName name="TABLE_34">#REF!</definedName>
    <definedName name="TABLE_35">#REF!</definedName>
    <definedName name="TABLE_36">#REF!</definedName>
    <definedName name="TABLE_37">#REF!</definedName>
    <definedName name="TABLE_38">#REF!</definedName>
    <definedName name="TABLE_39">#REF!</definedName>
    <definedName name="TABLE_4">#REF!</definedName>
    <definedName name="TABLE_40">#REF!</definedName>
    <definedName name="TABLE_41">#REF!</definedName>
    <definedName name="TABLE_42">#REF!</definedName>
    <definedName name="TABLE_43">#REF!</definedName>
    <definedName name="TABLE_44">#REF!</definedName>
    <definedName name="TABLE_45">#REF!</definedName>
    <definedName name="TABLE_46">#REF!</definedName>
    <definedName name="TABLE_47">#REF!</definedName>
    <definedName name="TABLE_48">#REF!</definedName>
    <definedName name="TABLE_49">#REF!</definedName>
    <definedName name="TABLE_5">#REF!</definedName>
    <definedName name="TABLE_50">#REF!</definedName>
    <definedName name="TABLE_51">#REF!</definedName>
    <definedName name="TABLE_52">#REF!</definedName>
    <definedName name="TABLE_53">#REF!</definedName>
    <definedName name="TABLE_54">#REF!</definedName>
    <definedName name="TABLE_55">#REF!</definedName>
    <definedName name="TABLE_56">#REF!</definedName>
    <definedName name="TABLE_57">#REF!</definedName>
    <definedName name="TABLE_58">#REF!</definedName>
    <definedName name="TABLE_59">#REF!</definedName>
    <definedName name="TABLE_6">#REF!</definedName>
    <definedName name="TABLE_60">#REF!</definedName>
    <definedName name="TABLE_61">#REF!</definedName>
    <definedName name="TABLE_62">#REF!</definedName>
    <definedName name="TABLE_63">#REF!</definedName>
    <definedName name="TABLE_64">#REF!</definedName>
    <definedName name="TABLE_65">#REF!</definedName>
    <definedName name="TABLE_66">#REF!</definedName>
    <definedName name="TABLE_67">#REF!</definedName>
    <definedName name="TABLE_68">#REF!</definedName>
    <definedName name="TABLE_69">#REF!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ax_profit">'[32]налоги справочник'!$E$48</definedName>
    <definedName name="temp">#REF!</definedName>
    <definedName name="temp2">#REF!</definedName>
    <definedName name="TEMPQTY">#N/A</definedName>
    <definedName name="TER">#REF!</definedName>
    <definedName name="TEST" localSheetId="3">[89]수입!#REF!</definedName>
    <definedName name="TEST" localSheetId="2">[89]수입!#REF!</definedName>
    <definedName name="TEST">#REF!</definedName>
    <definedName name="TEST_1">#N/A</definedName>
    <definedName name="TEST_2">#N/A</definedName>
    <definedName name="TEST_A">#N/A</definedName>
    <definedName name="TEST_A1">#N/A</definedName>
    <definedName name="TEST_A2">#N/A</definedName>
    <definedName name="TEST_A3">#N/A</definedName>
    <definedName name="TEST_B">#N/A</definedName>
    <definedName name="TEST_B1">#N/A</definedName>
    <definedName name="TEST_B2">#N/A</definedName>
    <definedName name="TEST_B3">#N/A</definedName>
    <definedName name="TEST_C">#N/A</definedName>
    <definedName name="TEST_C1">#N/A</definedName>
    <definedName name="TEST_C2">#N/A</definedName>
    <definedName name="TEST_C3">#N/A</definedName>
    <definedName name="TEST_D">#N/A</definedName>
    <definedName name="TEST_D1">#N/A</definedName>
    <definedName name="TEST_D2">#N/A</definedName>
    <definedName name="TEST_D3">#N/A</definedName>
    <definedName name="TEST_E">#N/A</definedName>
    <definedName name="TEST_E1">#N/A</definedName>
    <definedName name="TEST_E2">#N/A</definedName>
    <definedName name="TEST_E3">#N/A</definedName>
    <definedName name="TEST_F">#N/A</definedName>
    <definedName name="TEST_F1">#N/A</definedName>
    <definedName name="TEST_F2">#N/A</definedName>
    <definedName name="TEST_F3">#N/A</definedName>
    <definedName name="TEST_G">#N/A</definedName>
    <definedName name="TEST_G1">#N/A</definedName>
    <definedName name="TEST_G2">#N/A</definedName>
    <definedName name="TEST_G3">#N/A</definedName>
    <definedName name="TEST_H">#N/A</definedName>
    <definedName name="TEST_H1">#N/A</definedName>
    <definedName name="TEST_H2">#N/A</definedName>
    <definedName name="TEST_H3">#N/A</definedName>
    <definedName name="TEST_I">#N/A</definedName>
    <definedName name="TEST_I1">#N/A</definedName>
    <definedName name="TEST_I2">#N/A</definedName>
    <definedName name="TEST_I3">#N/A</definedName>
    <definedName name="TEST_J">#N/A</definedName>
    <definedName name="TEST_J1">#N/A</definedName>
    <definedName name="TEST_J2">#N/A</definedName>
    <definedName name="TEST_J3">#N/A</definedName>
    <definedName name="TEST_K">#N/A</definedName>
    <definedName name="TEST_K1">#N/A</definedName>
    <definedName name="TEST_K2">#N/A</definedName>
    <definedName name="TEST_K3">#N/A</definedName>
    <definedName name="TEST_L2">#N/A</definedName>
    <definedName name="TEST_L3">#N/A</definedName>
    <definedName name="TEST_M2">#N/A</definedName>
    <definedName name="TEST_M3">#N/A</definedName>
    <definedName name="TEST_N2">#N/A</definedName>
    <definedName name="TEST_N3">#N/A</definedName>
    <definedName name="TEST_O2">#N/A</definedName>
    <definedName name="TEST_O3">#N/A</definedName>
    <definedName name="TEST_P2">#N/A</definedName>
    <definedName name="TEST_P3">#N/A</definedName>
    <definedName name="TEST_Q2">#N/A</definedName>
    <definedName name="TEST_Q3">#N/A</definedName>
    <definedName name="TEST_R2">#N/A</definedName>
    <definedName name="TEST_R3">#N/A</definedName>
    <definedName name="TEST_S3">#N/A</definedName>
    <definedName name="TEST_T3">#N/A</definedName>
    <definedName name="TEST_U3">#N/A</definedName>
    <definedName name="TEST_V3">#N/A</definedName>
    <definedName name="TEST_W3">#N/A</definedName>
    <definedName name="TEST_X3">#N/A</definedName>
    <definedName name="TEST_Y3">#N/A</definedName>
    <definedName name="TEST_Z3">#N/A</definedName>
    <definedName name="TEST1" localSheetId="3">[89]수입!#REF!</definedName>
    <definedName name="TEST1" localSheetId="2">[89]수입!#REF!</definedName>
    <definedName name="test1">#REF!</definedName>
    <definedName name="test2" localSheetId="3">#REF!</definedName>
    <definedName name="test2" localSheetId="2">#REF!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H_1">[30]D16!$M$53</definedName>
    <definedName name="TH_11">[30]D16!$O$105</definedName>
    <definedName name="THK">IF([29]PIPE!XEW1+2*[29]PIPE!XEX1&gt;=750,"0.8t","0.6t")</definedName>
    <definedName name="TiomochBox" localSheetId="3">#REF!</definedName>
    <definedName name="TiomochBox" localSheetId="2">#REF!</definedName>
    <definedName name="TiomochBox">#REF!</definedName>
    <definedName name="TIT">#REF!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O">#N/A</definedName>
    <definedName name="total" localSheetId="3">[0]!дел/1000</definedName>
    <definedName name="total" localSheetId="1">[0]!дел/1000</definedName>
    <definedName name="total" localSheetId="2">[0]!дел/1000</definedName>
    <definedName name="total">[0]!дел/1000</definedName>
    <definedName name="TOTAL1" localSheetId="3">#REF!</definedName>
    <definedName name="TOTAL1" localSheetId="2">#REF!</definedName>
    <definedName name="TOTAL1">#REF!</definedName>
    <definedName name="TOTAL2" localSheetId="3">#REF!</definedName>
    <definedName name="TOTAL2" localSheetId="2">#REF!</definedName>
    <definedName name="TOTAL2">#REF!</definedName>
    <definedName name="TOTAL3" localSheetId="3">#REF!</definedName>
    <definedName name="TOTAL3" localSheetId="2">#REF!</definedName>
    <definedName name="TOTAL3">#REF!</definedName>
    <definedName name="TOTAL4">#REF!</definedName>
    <definedName name="tr" localSheetId="3">{30,140,350,160,"",""}</definedName>
    <definedName name="tr" localSheetId="2">{30,140,350,160,"",""}</definedName>
    <definedName name="tr">{30,140,350,160,"",""}</definedName>
    <definedName name="TR510300간재">[90]G.R300경비!$F$15</definedName>
    <definedName name="TR510300노무">[90]G.R300경비!$F$17</definedName>
    <definedName name="TR510300손료">[90]G.R300경비!$F$6</definedName>
    <definedName name="TRA" localSheetId="3">#REF!</definedName>
    <definedName name="TRA" localSheetId="2">#REF!</definedName>
    <definedName name="TRA">#REF!</definedName>
    <definedName name="TRASH5">[84]DHEQSUPT!#REF!</definedName>
    <definedName name="TRAT">[43]견적!#REF!</definedName>
    <definedName name="TRAY">'[91]cable-data'!$A$52:$J$58</definedName>
    <definedName name="TRAY_D" localSheetId="3">#REF!</definedName>
    <definedName name="TRAY_D" localSheetId="2">#REF!</definedName>
    <definedName name="TRAY_D">#REF!</definedName>
    <definedName name="tre" localSheetId="3">{30,140,350,160,"",""}</definedName>
    <definedName name="tre" localSheetId="2">{30,140,350,160,"",""}</definedName>
    <definedName name="tre">{30,140,350,160,"",""}</definedName>
    <definedName name="Trint_Titles">#REF!</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 localSheetId="3">'[76]MEXICO-C'!#REF!</definedName>
    <definedName name="TTT" localSheetId="2">'[76]MEXICO-C'!#REF!</definedName>
    <definedName name="TTT">#REF!</definedName>
    <definedName name="TVB">[92]보할공정!#REF!</definedName>
    <definedName name="TVC">[92]보할공정!#REF!</definedName>
    <definedName name="TVD">[92]보할공정!#REF!</definedName>
    <definedName name="ty" localSheetId="3">{30,140,350,160,"",""}</definedName>
    <definedName name="ty" localSheetId="2">{30,140,350,160,"",""}</definedName>
    <definedName name="ty">{30,140,350,160,"",""}</definedName>
    <definedName name="TYPE">#REF!</definedName>
    <definedName name="TYPEEA">#REF!</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T기" localSheetId="3">#REF!</definedName>
    <definedName name="T기" localSheetId="2">#REF!</definedName>
    <definedName name="T기">#REF!</definedName>
    <definedName name="T님" localSheetId="3">#REF!</definedName>
    <definedName name="T님" localSheetId="2">#REF!</definedName>
    <definedName name="T님">#REF!</definedName>
    <definedName name="u" localSheetId="3">{30,140,350,160,"",""}</definedName>
    <definedName name="u" localSheetId="2">{30,140,350,160,"",""}</definedName>
    <definedName name="u">{30,140,350,160,"",""}</definedName>
    <definedName name="UD" localSheetId="3">#REF!</definedName>
    <definedName name="UD" localSheetId="2">#REF!</definedName>
    <definedName name="UD">#REF!</definedName>
    <definedName name="UG">[35]기준!$B$4</definedName>
    <definedName name="UglekisBox" localSheetId="3">#REF!</definedName>
    <definedName name="UglekisBox" localSheetId="2">#REF!</definedName>
    <definedName name="UglekisBox">#REF!</definedName>
    <definedName name="uiy" localSheetId="3">{30,140,350,160,"",""}</definedName>
    <definedName name="uiy" localSheetId="2">{30,140,350,160,"",""}</definedName>
    <definedName name="uiy">{30,140,350,160,"",""}</definedName>
    <definedName name="UJ">[54]Sheet5!#REF!</definedName>
    <definedName name="Uksus70Box" localSheetId="3">#REF!</definedName>
    <definedName name="Uksus70Box" localSheetId="2">#REF!</definedName>
    <definedName name="Uksus70Box">#REF!</definedName>
    <definedName name="Uksus99Box" localSheetId="3">#REF!</definedName>
    <definedName name="Uksus99Box" localSheetId="2">#REF!</definedName>
    <definedName name="Uksus99Box">#REF!</definedName>
    <definedName name="UNIT">#N/A</definedName>
    <definedName name="UOM">#N/A</definedName>
    <definedName name="UP" localSheetId="3">[23]견적!#REF!</definedName>
    <definedName name="UP" localSheetId="2">[23]견적!#REF!</definedName>
    <definedName name="UP">[23]견적!#REF!</definedName>
    <definedName name="ure">#N/A</definedName>
    <definedName name="UU" localSheetId="3">#REF!</definedName>
    <definedName name="UU" localSheetId="2">#REF!</definedName>
    <definedName name="UU">#REF!</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U님">#REF!</definedName>
    <definedName name="v" localSheetId="3">{30,140,350,160,"",""}</definedName>
    <definedName name="v" localSheetId="2">{30,140,350,160,"",""}</definedName>
    <definedName name="v">{30,140,350,160,"",""}</definedName>
    <definedName name="VarABox" localSheetId="3">#REF!</definedName>
    <definedName name="VarABox" localSheetId="2">#REF!</definedName>
    <definedName name="VarABox">#REF!</definedName>
    <definedName name="VarBBox" localSheetId="3">#REF!</definedName>
    <definedName name="VarBBox" localSheetId="2">#REF!</definedName>
    <definedName name="VarBBox">#REF!</definedName>
    <definedName name="VariableSummYears">OFFSET([32]ДДС!$H$19,0,#REF!*12,1,12)</definedName>
    <definedName name="vb" localSheetId="3">#REF!</definedName>
    <definedName name="vb" localSheetId="2">#REF!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GB">[54]Sheet5!#REF!</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_1">[30]D25!$C$90</definedName>
    <definedName name="W_11">[30]D25!$J$242</definedName>
    <definedName name="W_2">[30]D25!$C$91</definedName>
    <definedName name="W_21">[30]D25!$J$249</definedName>
    <definedName name="W_3">[30]D22!$G$30</definedName>
    <definedName name="W_31">[30]D22!$K$48</definedName>
    <definedName name="W_4">[30]D22!$I$31</definedName>
    <definedName name="wa" localSheetId="3">#REF!</definedName>
    <definedName name="wa" localSheetId="2">#REF!</definedName>
    <definedName name="wa">#REF!</definedName>
    <definedName name="wd" localSheetId="3">#REF!</definedName>
    <definedName name="wd" localSheetId="2">#REF!</definedName>
    <definedName name="wd">#REF!</definedName>
    <definedName name="wdj" localSheetId="3">#REF!</definedName>
    <definedName name="wdj" localSheetId="2">#REF!</definedName>
    <definedName name="wdj">#REF!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IRE">#REF!</definedName>
    <definedName name="WJ">#REF!</definedName>
    <definedName name="WK">[93]견!#REF!</definedName>
    <definedName name="wl" localSheetId="3">#REF!</definedName>
    <definedName name="wl" localSheetId="2">#REF!</definedName>
    <definedName name="wl">#REF!</definedName>
    <definedName name="wq" localSheetId="3">#REF!</definedName>
    <definedName name="wq" localSheetId="2">#REF!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ECURITY._.SYSTEM._.MATERIAL._.COST." localSheetId="3" hidden="1">{#N/A,#N/A,TRUE,"MATERIAL COST"}</definedName>
    <definedName name="wrn.SECURITY._.SYSTEM._.MATERIAL._.COST." localSheetId="2" hidden="1">{#N/A,#N/A,TRUE,"MATERIAL COST"}</definedName>
    <definedName name="wrn.SECURITY._.SYSTEM._.MATERIAL._.COST." hidden="1">{#N/A,#N/A,TRUE,"MATERIAL COST"}</definedName>
    <definedName name="wrn.기성." localSheetId="3" hidden="1">{#N/A,#N/A,FALSE,"신청통보";#N/A,#N/A,FALSE,"기성확인서";#N/A,#N/A,FALSE,"기성내역서"}</definedName>
    <definedName name="wrn.기성." localSheetId="2" hidden="1">{#N/A,#N/A,FALSE,"신청통보";#N/A,#N/A,FALSE,"기성확인서";#N/A,#N/A,FALSE,"기성내역서"}</definedName>
    <definedName name="wrn.기성." hidden="1">{#N/A,#N/A,FALSE,"신청통보";#N/A,#N/A,FALSE,"기성확인서";#N/A,#N/A,FALSE,"기성내역서"}</definedName>
    <definedName name="wrn.시행결의." localSheetId="3" hidden="1">{#N/A,#N/A,FALSE,"결의서";#N/A,#N/A,FALSE,"내역서";#N/A,#N/A,FALSE,"도급예상";#N/A,#N/A,FALSE,"시방서"}</definedName>
    <definedName name="wrn.시행결의." localSheetId="2" hidden="1">{#N/A,#N/A,FALSE,"결의서";#N/A,#N/A,FALSE,"내역서";#N/A,#N/A,FALSE,"도급예상";#N/A,#N/A,FALSE,"시방서"}</definedName>
    <definedName name="wrn.시행결의." hidden="1">{#N/A,#N/A,FALSE,"결의서";#N/A,#N/A,FALSE,"내역서";#N/A,#N/A,FALSE,"도급예상";#N/A,#N/A,FALSE,"시방서"}</definedName>
    <definedName name="wrn.신용찬." localSheetId="3" hidden="1">{#N/A,#N/A,TRUE,"토적및재료집계";#N/A,#N/A,TRUE,"토적및재료집계";#N/A,#N/A,TRUE,"단위량"}</definedName>
    <definedName name="wrn.신용찬." localSheetId="2" hidden="1">{#N/A,#N/A,TRUE,"토적및재료집계";#N/A,#N/A,TRUE,"토적및재료집계";#N/A,#N/A,TRUE,"단위량"}</definedName>
    <definedName name="wrn.신용찬." hidden="1">{#N/A,#N/A,TRUE,"토적및재료집계";#N/A,#N/A,TRUE,"토적및재료집계";#N/A,#N/A,TRUE,"단위량"}</definedName>
    <definedName name="wrn.업체별._.견적공사명." localSheetId="3" hidden="1">{"SJ - 기본 보기",#N/A,FALSE,"공사별 외주견적"}</definedName>
    <definedName name="wrn.업체별._.견적공사명." localSheetId="2" hidden="1">{"SJ - 기본 보기",#N/A,FALSE,"공사별 외주견적"}</definedName>
    <definedName name="wrn.업체별._.견적공사명." hidden="1">{"SJ - 기본 보기",#N/A,FALSE,"공사별 외주견적"}</definedName>
    <definedName name="wrn.연동제." localSheetId="3" hidden="1">{#N/A,#N/A,TRUE,"총괄"}</definedName>
    <definedName name="wrn.연동제." localSheetId="2" hidden="1">{#N/A,#N/A,TRUE,"총괄"}</definedName>
    <definedName name="wrn.연동제." hidden="1">{#N/A,#N/A,TRUE,"총괄"}</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rn.철골집계표._.5칸." localSheetId="3" hidden="1">{#N/A,#N/A,FALSE,"Sheet1"}</definedName>
    <definedName name="wrn.철골집계표._.5칸." localSheetId="2" hidden="1">{#N/A,#N/A,FALSE,"Sheet1"}</definedName>
    <definedName name="wrn.철골집계표._.5칸." hidden="1">{#N/A,#N/A,FALSE,"Sheet1"}</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#REF!</definedName>
    <definedName name="www">#REF!</definedName>
    <definedName name="WWWW" localSheetId="3" hidden="1">{#N/A,#N/A,TRUE,"일정"}</definedName>
    <definedName name="WWWW" localSheetId="2" hidden="1">{#N/A,#N/A,TRUE,"일정"}</definedName>
    <definedName name="WWWW" hidden="1">{#N/A,#N/A,TRUE,"일정"}</definedName>
    <definedName name="WW이">[94]견!#REF!</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W이">[94]견!#REF!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y" localSheetId="3">{30,140,350,160,"",""}</definedName>
    <definedName name="y" localSheetId="2">{30,140,350,160,"",""}</definedName>
    <definedName name="y">{30,140,350,160,"",""}</definedName>
    <definedName name="YCS">[35]기준!$B$7</definedName>
    <definedName name="YD" localSheetId="3">#REF!</definedName>
    <definedName name="YD" localSheetId="2">#REF!</definedName>
    <definedName name="YD">#REF!</definedName>
    <definedName name="YE">#N/A</definedName>
    <definedName name="YEKA">#N/A</definedName>
    <definedName name="yil">#N/A</definedName>
    <definedName name="YN">#N/A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 localSheetId="3">#REF!</definedName>
    <definedName name="z\" localSheetId="2">#REF!</definedName>
    <definedName name="z\">#REF!</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[95]оборот!$A:$B,[95]оборот!$1:$1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BC1F061_EFA5_11D6_819E_0050BFE70486_.wvu.FilterData" hidden="1">#REF!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K" localSheetId="3">[28]!BlankMacro1</definedName>
    <definedName name="ZK">[28]!BlankMacro1</definedName>
    <definedName name="ZM" localSheetId="3">[28]!BlankMacro1</definedName>
    <definedName name="ZM">[28]!BlankMacro1</definedName>
    <definedName name="ZP" localSheetId="3">#REF!</definedName>
    <definedName name="ZP" localSheetId="2">#REF!</definedName>
    <definedName name="ZP">#REF!</definedName>
    <definedName name="ZRATEINDC">#N/A</definedName>
    <definedName name="zx" localSheetId="3">{30,140,350,160,"",""}</definedName>
    <definedName name="zx" localSheetId="2">{30,140,350,160,"",""}</definedName>
    <definedName name="zx">{30,140,350,160,"",""}</definedName>
    <definedName name="ZZ">#REF!</definedName>
    <definedName name="zzz">#REF!</definedName>
    <definedName name="π">PI()</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'[96]Зан-ть(р-ны)'!$5:$5</definedName>
    <definedName name="ааа">'[97]Фориш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[98]База!$A$2:$A$16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DATE([0]!yil,[0]!oy,1)</definedName>
    <definedName name="акмал" localSheetId="2">DATE([0]!yil,[0]!oy,1)</definedName>
    <definedName name="акмал">DATE([0]!yil,[0]!oy,1)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DATE([0]!yil,[0]!oy,1)</definedName>
    <definedName name="ан" localSheetId="2">DATE([0]!yil,[0]!oy,1)</definedName>
    <definedName name="ан">DATE([0]!yil,[0]!oy,1)</definedName>
    <definedName name="анвар" localSheetId="3">#REF!</definedName>
    <definedName name="анвар" localSheetId="2">#REF!</definedName>
    <definedName name="анвар">#REF!</definedName>
    <definedName name="Анд" localSheetId="3">TRUNC(([0]!oy-1)/3+1)</definedName>
    <definedName name="Анд" localSheetId="2">TRUNC(([0]!oy-1)/3+1)</definedName>
    <definedName name="Анд">TRUNC((oy-1)/3+1)</definedName>
    <definedName name="Анди" localSheetId="3">TRUNC(([0]!oy-1)/3+1)</definedName>
    <definedName name="Анди" localSheetId="2">TRUNC(([0]!oy-1)/3+1)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К">#REF!</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 localSheetId="3">'[46]수량 총괄'!#REF!</definedName>
    <definedName name="_xlnm.Database" localSheetId="2">'[46]수량 총괄'!#REF!</definedName>
    <definedName name="_xlnm.Database">#REF!</definedName>
    <definedName name="Баха" localSheetId="3">#REF!</definedName>
    <definedName name="Баха" localSheetId="2">#REF!</definedName>
    <definedName name="Баха">#REF!</definedName>
    <definedName name="Бахмал" localSheetId="3">#REF!</definedName>
    <definedName name="Бахмал" localSheetId="2">#REF!</definedName>
    <definedName name="Бахмал">#REF!</definedName>
    <definedName name="Бахриддин" localSheetId="3">#REF!</definedName>
    <definedName name="Бахриддин" localSheetId="2">#REF!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'[99]Ер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TRUNC(([0]!oy-1)/3+1)</definedName>
    <definedName name="Бух" localSheetId="2">TRUNC(([0]!oy-1)/3+1)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[0]!дел/1000</definedName>
    <definedName name="вавававвав" localSheetId="1">[0]!дел/1000</definedName>
    <definedName name="вавававвав" localSheetId="2">[0]!дел/1000</definedName>
    <definedName name="вавававвав">[0]!дел/1000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а">#REF!</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TRUNC(([0]!oy-1)/3+1)</definedName>
    <definedName name="вфыв" localSheetId="2">TRUNC(([0]!oy-1)/3+1)</definedName>
    <definedName name="вфыв">TRUNC(([0]!oy-1)/3+1)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[100]режа!$A$1:$R$862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'[101]Фориш 2003'!$O$4</definedName>
    <definedName name="галлаааа">'[102]Фориш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'[103]Зан-ть(р-ны)'!$5:$5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TRUNC(([0]!oy-1)/3+1)</definedName>
    <definedName name="дддд" localSheetId="2">TRUNC(([0]!oy-1)/3+1)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[104]c!$C$1</definedName>
    <definedName name="Дох" localSheetId="3">#REF!</definedName>
    <definedName name="Дох" localSheetId="2">#REF!</definedName>
    <definedName name="Дох">#REF!</definedName>
    <definedName name="ДС">#REF!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евро">#REF!</definedName>
    <definedName name="ЁГ" localSheetId="3">TRUNC(([0]!oy-1)/3+1)</definedName>
    <definedName name="ЁГ" localSheetId="2">TRUNC(([0]!oy-1)/3+1)</definedName>
    <definedName name="ЁГ">TRUNC(([0]!oy-1)/3+1)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 localSheetId="3">#REF!</definedName>
    <definedName name="жалаб" localSheetId="2">#REF!</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[105]фев!#REF!</definedName>
    <definedName name="земельный" localSheetId="2" hidden="1">[105]фев!#REF!</definedName>
    <definedName name="земельный" hidden="1">[105]фев!#REF!</definedName>
    <definedName name="зж" localSheetId="3">{30,140,350,160,"",""}</definedName>
    <definedName name="зж" localSheetId="2">{30,140,350,160,"",""}</definedName>
    <definedName name="зж">{30,140,350,160,"",""}</definedName>
    <definedName name="зол" localSheetId="3">[106]Input3!$C$9</definedName>
    <definedName name="зол" localSheetId="2">[106]Input3!$C$9</definedName>
    <definedName name="зол">[107]Input3!$C$9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 localSheetId="3">#REF!</definedName>
    <definedName name="Изм_выручки" localSheetId="2">#REF!</definedName>
    <definedName name="Изм_выручки">#REF!</definedName>
    <definedName name="Изм_затрат" localSheetId="3">#REF!</definedName>
    <definedName name="Изм_затрат" localSheetId="2">#REF!</definedName>
    <definedName name="Изм_затрат">#REF!</definedName>
    <definedName name="Изм_Кап" localSheetId="3">#REF!</definedName>
    <definedName name="Изм_Кап" localSheetId="2">#REF!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'[99]Ер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ссиқхона" hidden="1">#REF!</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TRUNC(([0]!oy-1)/3+1)</definedName>
    <definedName name="ййййййййййййййййййй" localSheetId="2">TRUNC(([0]!oy-1)/3+1)</definedName>
    <definedName name="ййййййййййййййййййй">TRUNC((oy-1)/3+1)</definedName>
    <definedName name="йййййййййййййййййййййййй" localSheetId="3">TRUNC(([0]!oy-1)/3+1)</definedName>
    <definedName name="йййййййййййййййййййййййй" localSheetId="2">TRUNC(([0]!oy-1)/3+1)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е">#REF!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TRUNC(([0]!oy-1)/3+1)</definedName>
    <definedName name="Кашк" localSheetId="2">TRUNC(([0]!oy-1)/3+1)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ашкадарья" hidden="1">#REF!</definedName>
    <definedName name="кв">'[103]Зан-ть(р-ны)'!$5:$5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DATE([0]!yil,[0]!oy,1)</definedName>
    <definedName name="книга10" localSheetId="2">DATE([0]!yil,[0]!oy,1)</definedName>
    <definedName name="книга10">DATE([0]!yil,[0]!oy,1)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DATE([0]!yil,[0]!oy,1)</definedName>
    <definedName name="кредит" localSheetId="2">DATE([0]!yil,[0]!oy,1)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'[108]Фориш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'[109]Зан-ть(р-ны)'!$5:$5</definedName>
    <definedName name="куш.жад" localSheetId="3">TRUNC(([0]!oy-1)/3+1)</definedName>
    <definedName name="куш.жад" localSheetId="2">TRUNC(([0]!oy-1)/3+1)</definedName>
    <definedName name="куш.жад">TRUNC(([0]!oy-1)/3+1)</definedName>
    <definedName name="кц" localSheetId="3">{30,140,350,160,"",""}</definedName>
    <definedName name="кц" localSheetId="2">{30,140,350,160,"",""}</definedName>
    <definedName name="кц">{30,140,350,160,"",""}</definedName>
    <definedName name="КЭ">#REF!</definedName>
    <definedName name="қвапп" localSheetId="3">DATE([0]!yil,[0]!oy,1)</definedName>
    <definedName name="қвапп" localSheetId="2">DATE([0]!yil,[0]!oy,1)</definedName>
    <definedName name="қвапп">DATE([0]!yil,[0]!oy,1)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TRUNC(([0]!oy-1)/3+1)</definedName>
    <definedName name="ликвид" localSheetId="2">TRUNC(([0]!oy-1)/3+1)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 hidden="1">#REF!</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DATE([0]!yil,[0]!oy,1)</definedName>
    <definedName name="май" localSheetId="2">DATE([0]!yil,[0]!oy,1)</definedName>
    <definedName name="май">DATE([0]!yil,[0]!oy,1)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[110]s!$Q$124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 localSheetId="3">[106]Input3!$C$7</definedName>
    <definedName name="медь" localSheetId="2">[106]Input3!$C$7</definedName>
    <definedName name="медь">[107]Input3!$C$7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'[111]Фориш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 localSheetId="3">[106]Input3!$C$8</definedName>
    <definedName name="мол" localSheetId="2">[106]Input3!$C$8</definedName>
    <definedName name="мол">[107]Input3!$C$8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[112]Нарх!$A$1:$P$248</definedName>
    <definedName name="нояб" localSheetId="3">#REF!</definedName>
    <definedName name="нояб" localSheetId="2">#REF!</definedName>
    <definedName name="нояб">#REF!</definedName>
    <definedName name="нргшщ">#N/A</definedName>
    <definedName name="нук" localSheetId="3">TRUNC(([0]!oy-1)/3+1)</definedName>
    <definedName name="нук" localSheetId="2">TRUNC(([0]!oy-1)/3+1)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 Анг'!$B$2:$M$215</definedName>
    <definedName name="_xlnm.Print_Area" localSheetId="1">ПаспортEnglish!$M$3:$W$48</definedName>
    <definedName name="_xlnm.Print_Area" localSheetId="0">ПаспортРУС!$Y$3:$AI$48</definedName>
    <definedName name="_xlnm.Print_Area" localSheetId="2">'Форма-отчета 16'!$B$2:$M$215</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'[113]Гай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'[113]Гай пахта'!#REF!</definedName>
    <definedName name="олполднгл">#N/A</definedName>
    <definedName name="олр" localSheetId="3">#REF!</definedName>
    <definedName name="олр" localSheetId="2">#REF!</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TRUNC(([0]!oy-1)/3+1)</definedName>
    <definedName name="оооо" localSheetId="2">TRUNC(([0]!oy-1)/3+1)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[0]!_a1Z,[0]!_a2Z</definedName>
    <definedName name="отработано" localSheetId="1">[0]!_a1Z,[0]!_a2Z</definedName>
    <definedName name="отработано" localSheetId="2">[0]!_a1Z,[0]!_a2Z</definedName>
    <definedName name="отработано">[0]!_a1Z,[0]!_a2Z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'[114]Зан-ть(р-ны)'!$5:$5</definedName>
    <definedName name="Прил3" localSheetId="3">[0]!прилож3/1000</definedName>
    <definedName name="Прил3" localSheetId="1">[0]!прилож3/1000</definedName>
    <definedName name="Прил3" localSheetId="2">[0]!прилож3/1000</definedName>
    <definedName name="Прил3">[0]!прилож3/1000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55" localSheetId="3">[0]!прилож3/1000</definedName>
    <definedName name="Прил55">[0]!прилож3/1000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оритет">#REF!</definedName>
    <definedName name="ПРИХ">35000</definedName>
    <definedName name="прлордлюдл">#N/A</definedName>
    <definedName name="про" localSheetId="3">'[115]уюшмага10,09 холатига'!#REF!</definedName>
    <definedName name="про" localSheetId="2">'[115]уюшмага10,09 холатига'!#REF!</definedName>
    <definedName name="про">'[115]уюшмага10,09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TRUNC(([0]!oy-1)/3+1)</definedName>
    <definedName name="Прог" localSheetId="2">TRUNC(([0]!oy-1)/3+1)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TRUNC(([0]!oy-1)/3+1)</definedName>
    <definedName name="программа" localSheetId="2">TRUNC(([0]!oy-1)/3+1)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DATE([0]!yil,[0]!oy,1)</definedName>
    <definedName name="прокуратура" localSheetId="2">DATE([0]!yil,[0]!oy,1)</definedName>
    <definedName name="прокуратура">DATE([0]!yil,[0]!oy,1)</definedName>
    <definedName name="пром2">#N/A</definedName>
    <definedName name="прост" localSheetId="3">#REF!</definedName>
    <definedName name="прост" localSheetId="2">#REF!</definedName>
    <definedName name="прост">#REF!</definedName>
    <definedName name="проч" localSheetId="3">TRUNC(([0]!oy-1)/3+1)</definedName>
    <definedName name="проч" localSheetId="2">TRUNC(([0]!oy-1)/3+1)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[112]Пункт!$A$1:$B$9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[116]данные!$A$1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[117]База!$E$2:$E$5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TRUNC(([0]!oy-1)/3+1)</definedName>
    <definedName name="рес" localSheetId="2">TRUNC(([0]!oy-1)/3+1)</definedName>
    <definedName name="рес">TRUNC((oy-1)/3+1)</definedName>
    <definedName name="респ" localSheetId="3">TRUNC(([0]!oy-1)/3+1)</definedName>
    <definedName name="респ" localSheetId="2">TRUNC(([0]!oy-1)/3+1)</definedName>
    <definedName name="респ">TRUNC((oy-1)/3+1)</definedName>
    <definedName name="рл">#N/A</definedName>
    <definedName name="рлжлджролд">#N/A</definedName>
    <definedName name="рлр" localSheetId="3">TRUNC(([0]!oy-1)/3+1)</definedName>
    <definedName name="рлр" localSheetId="2">TRUNC(([0]!oy-1)/3+1)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TRUNC(([0]!oy-1)/3+1)</definedName>
    <definedName name="роопропроп" localSheetId="2">TRUNC(([0]!oy-1)/3+1)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DATE([0]!yil,[0]!oy,1)</definedName>
    <definedName name="роророрпорпо" localSheetId="2">DATE([0]!yil,[0]!oy,1)</definedName>
    <definedName name="роророрпорпо">DATE([0]!yil,[0]!oy,1)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[0]!дел/1000</definedName>
    <definedName name="рррррр" localSheetId="1">[0]!дел/1000</definedName>
    <definedName name="рррррр" localSheetId="2">[0]!дел/1000</definedName>
    <definedName name="рррррр">[0]!дел/1000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йхат">'[118]Рабочая таблица'!#REF!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'[77]Зан-ть(р-ны)'!$5:$5</definedName>
    <definedName name="рынок">'[119]Зан-ть(р-ны)'!$5:$5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[120]Input3!$C$15</definedName>
    <definedName name="Сирдарё" localSheetId="3">#REF!</definedName>
    <definedName name="Сирдарё" localSheetId="2">#REF!</definedName>
    <definedName name="Сирдарё">#REF!</definedName>
    <definedName name="Скважин" localSheetId="3">#REF!</definedName>
    <definedName name="Скважин" localSheetId="2">#REF!</definedName>
    <definedName name="Скважин">#REF!</definedName>
    <definedName name="сл" localSheetId="3">#REF!</definedName>
    <definedName name="сл" localSheetId="2">#REF!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тус">#REF!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TRUNC(([0]!oy-1)/3+1)</definedName>
    <definedName name="Сфакторы" localSheetId="2">TRUNC(([0]!oy-1)/3+1)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Сырье">#REF!</definedName>
    <definedName name="т" localSheetId="3">TRUNC(([0]!oy-1)/3+1)</definedName>
    <definedName name="т" localSheetId="2">TRUNC(([0]!oy-1)/3+1)</definedName>
    <definedName name="т">TRUNC(([0]!oy-1)/3+1)</definedName>
    <definedName name="таксимот" localSheetId="3">#REF!</definedName>
    <definedName name="таксимот" localSheetId="2">#REF!</definedName>
    <definedName name="таксимот">#REF!</definedName>
    <definedName name="талаб" localSheetId="3">TRUNC(([0]!oy-1)/3+1)</definedName>
    <definedName name="талаб" localSheetId="2">TRUNC(([0]!oy-1)/3+1)</definedName>
    <definedName name="талаб">TRUNC(([0]!oy-1)/3+1)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[121]ном!#REF!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[82]Results!#REF!</definedName>
    <definedName name="тт" localSheetId="2">[82]Results!#REF!</definedName>
    <definedName name="тт">[82]Results!#REF!</definedName>
    <definedName name="ттт" localSheetId="3">#REF!</definedName>
    <definedName name="ттт" localSheetId="2">#REF!</definedName>
    <definedName name="ттт">#REF!</definedName>
    <definedName name="тттт" localSheetId="3">[0]!дел/1000</definedName>
    <definedName name="тттт" localSheetId="1">[0]!дел/1000</definedName>
    <definedName name="тттт" localSheetId="2">[0]!дел/1000</definedName>
    <definedName name="тттт">[0]!дел/1000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'[122]Зан-ть(р-ны)'!$5:$5</definedName>
    <definedName name="уВс">#REF!</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[0]!дел/1000</definedName>
    <definedName name="ууууу" localSheetId="1">[0]!дел/1000</definedName>
    <definedName name="ууууу" localSheetId="2">[0]!дел/1000</definedName>
    <definedName name="ууууу">[0]!дел/1000</definedName>
    <definedName name="уууууууууууууууууу" localSheetId="3">DATE([0]!yil,[0]!oy,1)</definedName>
    <definedName name="уууууууууууууууууу" localSheetId="2">DATE([0]!yil,[0]!oy,1)</definedName>
    <definedName name="уууууууууууууууууу">DATE(yil,oy,1)</definedName>
    <definedName name="уууууууууууууууууууу" localSheetId="3">TRUNC(([0]!oy-1)/3+1)</definedName>
    <definedName name="уууууууууууууууууууу" localSheetId="2">TRUNC(([0]!oy-1)/3+1)</definedName>
    <definedName name="уууууууууууууууууууу">TRUNC((oy-1)/3+1)</definedName>
    <definedName name="ууууууууууууууууууууу" localSheetId="3">TRUNC(([0]!oy-1)/3+1)</definedName>
    <definedName name="ууууууууууууууууууууу" localSheetId="2">TRUNC(([0]!oy-1)/3+1)</definedName>
    <definedName name="ууууууууууууууууууууу">TRUNC((oy-1)/3+1)</definedName>
    <definedName name="ууууууууууууууууууууууу" localSheetId="3">TRUNC(([0]!oy-1)/3+1)</definedName>
    <definedName name="ууууууууууууууууууууууу" localSheetId="2">TRUNC(([0]!oy-1)/3+1)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TRUNC(([0]!oy-1)/3+1)</definedName>
    <definedName name="Факторы" localSheetId="2">TRUNC(([0]!oy-1)/3+1)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TRUNC(([0]!oy-1)/3+1)</definedName>
    <definedName name="февраль_фактор" localSheetId="2">TRUNC(([0]!oy-1)/3+1)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'[123]Фориш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TRUNC(([0]!oy-1)/3+1)</definedName>
    <definedName name="фыы" localSheetId="2">TRUNC(([0]!oy-1)/3+1)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[98]База!$C$2:$C$15</definedName>
    <definedName name="Хужайли1" localSheetId="3">{30,140,350,160,"",""}</definedName>
    <definedName name="Хужайли1" localSheetId="2">{30,140,350,160,"",""}</definedName>
    <definedName name="Хужайли1">{30,140,350,160,"",""}</definedName>
    <definedName name="ххх">#REF!</definedName>
    <definedName name="ҳҳҳ">#REF!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о" hidden="1">#REF!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к">#REF!</definedName>
    <definedName name="ыпыв" localSheetId="3">TRUNC(([0]!oy-1)/3+1)</definedName>
    <definedName name="ыпыв" localSheetId="2">TRUNC(([0]!oy-1)/3+1)</definedName>
    <definedName name="ыпыв">TRUNC(([0]!oy-1)/3+1)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TRUNC(([0]!oy-1)/3+1)</definedName>
    <definedName name="ыцйц" localSheetId="2">TRUNC(([0]!oy-1)/3+1)</definedName>
    <definedName name="ыцйц">TRUNC((oy-1)/3+1)</definedName>
    <definedName name="ыы">#REF!</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TRUNC(([0]!oy-1)/3+1)</definedName>
    <definedName name="ыыыыыыыыыы" localSheetId="2">TRUNC(([0]!oy-1)/3+1)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TRUNC(([0]!oy-1)/3+1)</definedName>
    <definedName name="ьььь" localSheetId="2">TRUNC(([0]!oy-1)/3+1)</definedName>
    <definedName name="ьььь">TRUNC((oy-1)/3+1)</definedName>
    <definedName name="э" localSheetId="3">DATE([0]!yil,[0]!oy,1)</definedName>
    <definedName name="э" localSheetId="2">DATE([0]!yil,[0]!oy,1)</definedName>
    <definedName name="э">DATE(yil,oy,1)</definedName>
    <definedName name="экс" localSheetId="3">TRUNC(([0]!oy-1)/3+1)</definedName>
    <definedName name="экс" localSheetId="2">TRUNC(([0]!oy-1)/3+1)</definedName>
    <definedName name="экс">TRUNC((oy-1)/3+1)</definedName>
    <definedName name="экспор" localSheetId="3">TRUNC(([0]!oy-1)/3+1)</definedName>
    <definedName name="экспор" localSheetId="2">TRUNC(([0]!oy-1)/3+1)</definedName>
    <definedName name="экспор">TRUNC((oy-1)/3+1)</definedName>
    <definedName name="экспорт" localSheetId="3">TRUNC(([0]!oy-1)/3+1)</definedName>
    <definedName name="экспорт" localSheetId="2">TRUNC(([0]!oy-1)/3+1)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ㄱ">#REF!</definedName>
    <definedName name="ㄱㄱ">#REF!</definedName>
    <definedName name="ㄱㄱㄱ">#REF!</definedName>
    <definedName name="ㄱㄱㄱㄱ">#REF!</definedName>
    <definedName name="가">#REF!</definedName>
    <definedName name="가격">#REF!</definedName>
    <definedName name="가나">#REF!</definedName>
    <definedName name="간노">#REF!</definedName>
    <definedName name="간재">#REF!</definedName>
    <definedName name="감가상각비">#REF!</definedName>
    <definedName name="감나무">#REF!</definedName>
    <definedName name="갑지">#REF!</definedName>
    <definedName name="갑지다">[124]인제내역!$A$2:$AH$281</definedName>
    <definedName name="강" localSheetId="3">#REF!</definedName>
    <definedName name="강" localSheetId="2">#REF!</definedName>
    <definedName name="강">#REF!</definedName>
    <definedName name="개나리" localSheetId="3">#REF!</definedName>
    <definedName name="개나리" localSheetId="2">#REF!</definedName>
    <definedName name="개나리">#REF!</definedName>
    <definedName name="개발차종">#N/A</definedName>
    <definedName name="개보수" localSheetId="3">#REF!</definedName>
    <definedName name="개보수" localSheetId="2">#REF!</definedName>
    <definedName name="개보수">#REF!</definedName>
    <definedName name="건설사">#REF!</definedName>
    <definedName name="견적업체">#REF!</definedName>
    <definedName name="견적조건">[40]Sheet5!#REF!</definedName>
    <definedName name="견적품의" localSheetId="3">#REF!</definedName>
    <definedName name="견적품의" localSheetId="2">#REF!</definedName>
    <definedName name="견적품의">#REF!</definedName>
    <definedName name="경" localSheetId="3">#REF!</definedName>
    <definedName name="경" localSheetId="2">#REF!</definedName>
    <definedName name="경">#REF!</definedName>
    <definedName name="경0907003" localSheetId="3">#REF!</definedName>
    <definedName name="경0907003" localSheetId="2">#REF!</definedName>
    <definedName name="경0907003">#REF!</definedName>
    <definedName name="경5" localSheetId="3">[125]갑지!#REF!</definedName>
    <definedName name="경5" localSheetId="2">[125]갑지!#REF!</definedName>
    <definedName name="경5">[126]갑지!#REF!</definedName>
    <definedName name="경6907001" localSheetId="3">#REF!</definedName>
    <definedName name="경6907001" localSheetId="2">#REF!</definedName>
    <definedName name="경6907001">#REF!</definedName>
    <definedName name="경6907004" localSheetId="3">#REF!</definedName>
    <definedName name="경6907004" localSheetId="2">#REF!</definedName>
    <definedName name="경6907004">#REF!</definedName>
    <definedName name="경6907005" localSheetId="3">#REF!</definedName>
    <definedName name="경6907005" localSheetId="2">#REF!</definedName>
    <definedName name="경6907005">#REF!</definedName>
    <definedName name="경6907006">#REF!</definedName>
    <definedName name="경6907007">#REF!</definedName>
    <definedName name="경6907008">#REF!</definedName>
    <definedName name="경6907009">#REF!</definedName>
    <definedName name="경6907010">#REF!</definedName>
    <definedName name="경6907011">#REF!</definedName>
    <definedName name="경6907012">#REF!</definedName>
    <definedName name="경6907013">#REF!</definedName>
    <definedName name="경6907014">#REF!</definedName>
    <definedName name="경6908002">#REF!</definedName>
    <definedName name="경6908003">#REF!</definedName>
    <definedName name="경6908004">#REF!</definedName>
    <definedName name="경6908005">#REF!</definedName>
    <definedName name="경6908006">#REF!</definedName>
    <definedName name="경6908007">#REF!</definedName>
    <definedName name="경6908008">#REF!</definedName>
    <definedName name="경6908009">#REF!</definedName>
    <definedName name="경6908031">#REF!</definedName>
    <definedName name="경6908032">#REF!</definedName>
    <definedName name="경6908033">#REF!</definedName>
    <definedName name="경6908034">#REF!</definedName>
    <definedName name="경6908035">#REF!</definedName>
    <definedName name="경6908036">#REF!</definedName>
    <definedName name="경6908037">#REF!</definedName>
    <definedName name="경6908038">#REF!</definedName>
    <definedName name="경6910002">#REF!</definedName>
    <definedName name="경6910004">#REF!</definedName>
    <definedName name="경6910006">#REF!</definedName>
    <definedName name="경6910007">#REF!</definedName>
    <definedName name="경6910008">#REF!</definedName>
    <definedName name="경6910009">#REF!</definedName>
    <definedName name="경6910010">#REF!</definedName>
    <definedName name="경6910011">#REF!</definedName>
    <definedName name="경6910012">#REF!</definedName>
    <definedName name="경6911002">#REF!</definedName>
    <definedName name="경6912008">#REF!</definedName>
    <definedName name="경6912009">#REF!</definedName>
    <definedName name="경6912010">#REF!</definedName>
    <definedName name="경6912011">#REF!</definedName>
    <definedName name="경6912012">#REF!</definedName>
    <definedName name="경6912013">#REF!</definedName>
    <definedName name="경6912014">#REF!</definedName>
    <definedName name="경6912016">#REF!</definedName>
    <definedName name="경6914001">#REF!</definedName>
    <definedName name="경6917001">#REF!</definedName>
    <definedName name="경6917002">#REF!</definedName>
    <definedName name="경6917003">#REF!</definedName>
    <definedName name="경6917004">#REF!</definedName>
    <definedName name="경6917005">#REF!</definedName>
    <definedName name="경6917308">#REF!</definedName>
    <definedName name="경6917309">#REF!</definedName>
    <definedName name="경6917310">#REF!</definedName>
    <definedName name="경6917311">#REF!</definedName>
    <definedName name="경6917312">#REF!</definedName>
    <definedName name="경6918003">#REF!</definedName>
    <definedName name="경6918004">#REF!</definedName>
    <definedName name="경6918005">#REF!</definedName>
    <definedName name="경6918006">#REF!</definedName>
    <definedName name="경6918007">#REF!</definedName>
    <definedName name="경6918008">#REF!</definedName>
    <definedName name="경6918009">#REF!</definedName>
    <definedName name="경6918010">#REF!</definedName>
    <definedName name="경6918011">#REF!</definedName>
    <definedName name="경6918012">#REF!</definedName>
    <definedName name="경6918013">#REF!</definedName>
    <definedName name="경6918014">#REF!</definedName>
    <definedName name="경6918102">#REF!</definedName>
    <definedName name="경6918103">#REF!</definedName>
    <definedName name="경6918104">#REF!</definedName>
    <definedName name="경6918105">#REF!</definedName>
    <definedName name="경6918106">#REF!</definedName>
    <definedName name="경6918107">#REF!</definedName>
    <definedName name="경6918108">#REF!</definedName>
    <definedName name="경6918109">#REF!</definedName>
    <definedName name="경6919007">#REF!</definedName>
    <definedName name="경6919008">#REF!</definedName>
    <definedName name="경6919009">#REF!</definedName>
    <definedName name="경6919010">#REF!</definedName>
    <definedName name="경6919011">#REF!</definedName>
    <definedName name="경6919012">#REF!</definedName>
    <definedName name="경6922002">#REF!</definedName>
    <definedName name="경6922004">#REF!</definedName>
    <definedName name="경6922006">#REF!</definedName>
    <definedName name="경6922007">#REF!</definedName>
    <definedName name="경6922008">#REF!</definedName>
    <definedName name="경6922009">#REF!</definedName>
    <definedName name="경6922010">#REF!</definedName>
    <definedName name="경6922140">#REF!</definedName>
    <definedName name="경6922142">#REF!</definedName>
    <definedName name="경6922143">#REF!</definedName>
    <definedName name="경6922144">#REF!</definedName>
    <definedName name="경6923007">#REF!</definedName>
    <definedName name="경6923008">#REF!</definedName>
    <definedName name="경6923009">#REF!</definedName>
    <definedName name="경6923010">#REF!</definedName>
    <definedName name="경6923011">#REF!</definedName>
    <definedName name="경6926003">#REF!</definedName>
    <definedName name="경6926004">#REF!</definedName>
    <definedName name="경6926005">#REF!</definedName>
    <definedName name="경6926006">#REF!</definedName>
    <definedName name="경6926007">#REF!</definedName>
    <definedName name="경6926008">#REF!</definedName>
    <definedName name="경6926009">#REF!</definedName>
    <definedName name="경6926010">#REF!</definedName>
    <definedName name="경6926011">#REF!</definedName>
    <definedName name="경6926012">#REF!</definedName>
    <definedName name="경6926030">#REF!</definedName>
    <definedName name="경6926032">#REF!</definedName>
    <definedName name="경6926033">#REF!</definedName>
    <definedName name="경6926034">#REF!</definedName>
    <definedName name="경6926035">#REF!</definedName>
    <definedName name="경6926036">#REF!</definedName>
    <definedName name="경6926038">#REF!</definedName>
    <definedName name="경6926050">#REF!</definedName>
    <definedName name="경6926052">#REF!</definedName>
    <definedName name="경6926053">#REF!</definedName>
    <definedName name="경6926054">#REF!</definedName>
    <definedName name="경6926055">#REF!</definedName>
    <definedName name="경6927001">#REF!</definedName>
    <definedName name="경6927002">#REF!</definedName>
    <definedName name="경6927003">#REF!</definedName>
    <definedName name="경6927004">#REF!</definedName>
    <definedName name="경6927005">#REF!</definedName>
    <definedName name="경6927006">#REF!</definedName>
    <definedName name="경6927007">#REF!</definedName>
    <definedName name="경6927008">#REF!</definedName>
    <definedName name="경6927009">#REF!</definedName>
    <definedName name="경6927010">#REF!</definedName>
    <definedName name="경6933006">#REF!</definedName>
    <definedName name="경6933007">#REF!</definedName>
    <definedName name="경6933008">#REF!</definedName>
    <definedName name="경6933009">#REF!</definedName>
    <definedName name="경6933010">#REF!</definedName>
    <definedName name="경6933011">#REF!</definedName>
    <definedName name="경6933012">#REF!</definedName>
    <definedName name="경6933014">#REF!</definedName>
    <definedName name="경6934006">#REF!</definedName>
    <definedName name="경6934007">#REF!</definedName>
    <definedName name="경6934008">#REF!</definedName>
    <definedName name="경6934009">#REF!</definedName>
    <definedName name="경6934010">#REF!</definedName>
    <definedName name="경6934011">#REF!</definedName>
    <definedName name="경6934012">#REF!</definedName>
    <definedName name="경6934014">#REF!</definedName>
    <definedName name="경6935012">#REF!</definedName>
    <definedName name="경6936009">#REF!</definedName>
    <definedName name="경6936010">#REF!</definedName>
    <definedName name="경6936012">#REF!</definedName>
    <definedName name="경6943101">#REF!</definedName>
    <definedName name="경6943102">#REF!</definedName>
    <definedName name="경6943103">#REF!</definedName>
    <definedName name="경6943104">#REF!</definedName>
    <definedName name="경6943105">#REF!</definedName>
    <definedName name="경6943106">#REF!</definedName>
    <definedName name="경6943107">#REF!</definedName>
    <definedName name="경6946141">#REF!</definedName>
    <definedName name="경6946142">#REF!</definedName>
    <definedName name="경6946143">#REF!</definedName>
    <definedName name="경6946144">#REF!</definedName>
    <definedName name="경6946145">#REF!</definedName>
    <definedName name="경6946146">#REF!</definedName>
    <definedName name="경6946147">#REF!</definedName>
    <definedName name="경6946148">#REF!</definedName>
    <definedName name="경6946149">#REF!</definedName>
    <definedName name="경6946150">#REF!</definedName>
    <definedName name="경6946189">#REF!</definedName>
    <definedName name="경6946190">#REF!</definedName>
    <definedName name="경6946192">#REF!</definedName>
    <definedName name="경6946342">#REF!</definedName>
    <definedName name="경6946343">#REF!</definedName>
    <definedName name="경6946344">#REF!</definedName>
    <definedName name="경6946345">#REF!</definedName>
    <definedName name="경6946346">#REF!</definedName>
    <definedName name="경6946347">#REF!</definedName>
    <definedName name="경6946348">#REF!</definedName>
    <definedName name="경6946349">#REF!</definedName>
    <definedName name="경6946387">#REF!</definedName>
    <definedName name="경6946388">#REF!</definedName>
    <definedName name="경6946389">#REF!</definedName>
    <definedName name="경6946390">#REF!</definedName>
    <definedName name="경6946391">#REF!</definedName>
    <definedName name="경6946392">#REF!</definedName>
    <definedName name="경6946393">#REF!</definedName>
    <definedName name="경6946394">#REF!</definedName>
    <definedName name="경6946395">#REF!</definedName>
    <definedName name="경6946397">#REF!</definedName>
    <definedName name="경6946491">#REF!</definedName>
    <definedName name="경6946590">#REF!</definedName>
    <definedName name="경6946591">#REF!</definedName>
    <definedName name="경6946592">#REF!</definedName>
    <definedName name="경6947109">#REF!</definedName>
    <definedName name="경6947111">#REF!</definedName>
    <definedName name="경6948001">#REF!</definedName>
    <definedName name="경6949200">#REF!</definedName>
    <definedName name="경6949201">#REF!</definedName>
    <definedName name="경6949202">#REF!</definedName>
    <definedName name="경6949203">#REF!</definedName>
    <definedName name="경6949204">#REF!</definedName>
    <definedName name="경6949205">#REF!</definedName>
    <definedName name="경6949206">#REF!</definedName>
    <definedName name="경6949207">#REF!</definedName>
    <definedName name="경6949208">#REF!</definedName>
    <definedName name="경6953069">#REF!</definedName>
    <definedName name="경6953070">#REF!</definedName>
    <definedName name="경6953071">#REF!</definedName>
    <definedName name="경6954146">#REF!</definedName>
    <definedName name="경6954147">#REF!</definedName>
    <definedName name="경6954148">#REF!</definedName>
    <definedName name="경6956119">#REF!</definedName>
    <definedName name="경6956120">#REF!</definedName>
    <definedName name="경6956121">#REF!</definedName>
    <definedName name="경6959002">#REF!</definedName>
    <definedName name="경6959003">#REF!</definedName>
    <definedName name="경6959004">#REF!</definedName>
    <definedName name="경6959005">#REF!</definedName>
    <definedName name="경6960009">#REF!</definedName>
    <definedName name="경6960203">#REF!</definedName>
    <definedName name="경6962021">#REF!</definedName>
    <definedName name="경6962058">#REF!</definedName>
    <definedName name="경6962104">#REF!</definedName>
    <definedName name="경6962106">#REF!</definedName>
    <definedName name="경6962107">#REF!</definedName>
    <definedName name="경6962201">#REF!</definedName>
    <definedName name="경6962202">#REF!</definedName>
    <definedName name="경6962203">#REF!</definedName>
    <definedName name="경6962204">#REF!</definedName>
    <definedName name="경6962205">#REF!</definedName>
    <definedName name="경6962408">#REF!</definedName>
    <definedName name="경6962409">#REF!</definedName>
    <definedName name="경6963000">#REF!</definedName>
    <definedName name="경6963001">#REF!</definedName>
    <definedName name="경6963004">#REF!</definedName>
    <definedName name="경6963011">#REF!</definedName>
    <definedName name="경6965002">#REF!</definedName>
    <definedName name="경6967001">#REF!</definedName>
    <definedName name="경6968002">#REF!</definedName>
    <definedName name="경6968004">#REF!</definedName>
    <definedName name="경6968020">#REF!</definedName>
    <definedName name="경6969003">#REF!</definedName>
    <definedName name="경6969004">#REF!</definedName>
    <definedName name="경6969168">#REF!</definedName>
    <definedName name="경6970004">#REF!</definedName>
    <definedName name="경6970013">#REF!</definedName>
    <definedName name="경6970014">#REF!</definedName>
    <definedName name="경6971200">#REF!</definedName>
    <definedName name="경6971204">#REF!</definedName>
    <definedName name="경6974505">#REF!</definedName>
    <definedName name="경6982006">#REF!</definedName>
    <definedName name="경6982007">#REF!</definedName>
    <definedName name="경6982008">#REF!</definedName>
    <definedName name="경6982009">#REF!</definedName>
    <definedName name="경6982010">#REF!</definedName>
    <definedName name="경6982012">#REF!</definedName>
    <definedName name="경6982081">#REF!</definedName>
    <definedName name="경6982082">#REF!</definedName>
    <definedName name="경6982083">#REF!</definedName>
    <definedName name="경6982084">#REF!</definedName>
    <definedName name="경6982085">#REF!</definedName>
    <definedName name="경6982086">#REF!</definedName>
    <definedName name="경6982087">#REF!</definedName>
    <definedName name="경6982088">#REF!</definedName>
    <definedName name="경6982089">#REF!</definedName>
    <definedName name="경6982090">#REF!</definedName>
    <definedName name="경6982091">#REF!</definedName>
    <definedName name="경6982092">#REF!</definedName>
    <definedName name="경6982165">#REF!</definedName>
    <definedName name="경6982166">#REF!</definedName>
    <definedName name="경6982167">#REF!</definedName>
    <definedName name="경6982168">#REF!</definedName>
    <definedName name="경6982174">#REF!</definedName>
    <definedName name="경6982175">#REF!</definedName>
    <definedName name="경6982176">#REF!</definedName>
    <definedName name="경6982177">#REF!</definedName>
    <definedName name="경6982178">#REF!</definedName>
    <definedName name="경6982179">#REF!</definedName>
    <definedName name="경6982180">#REF!</definedName>
    <definedName name="경6982181">#REF!</definedName>
    <definedName name="경6982182">#REF!</definedName>
    <definedName name="경6982185">#REF!</definedName>
    <definedName name="경6982186">#REF!</definedName>
    <definedName name="경6982260">#REF!</definedName>
    <definedName name="경6982261">#REF!</definedName>
    <definedName name="경6982265">#REF!</definedName>
    <definedName name="경6982266">#REF!</definedName>
    <definedName name="경6982267">#REF!</definedName>
    <definedName name="경6982268">#REF!</definedName>
    <definedName name="경6982269">#REF!</definedName>
    <definedName name="경6982270">#REF!</definedName>
    <definedName name="경6982272">#REF!</definedName>
    <definedName name="경6982294">#REF!</definedName>
    <definedName name="경6982295">#REF!</definedName>
    <definedName name="경6982296">#REF!</definedName>
    <definedName name="경6982297">#REF!</definedName>
    <definedName name="경6982299">#REF!</definedName>
    <definedName name="경6982303">#REF!</definedName>
    <definedName name="경6982304">#REF!</definedName>
    <definedName name="경6982320">#REF!</definedName>
    <definedName name="경6982321">#REF!</definedName>
    <definedName name="경6982322">#REF!</definedName>
    <definedName name="경6982323">#REF!</definedName>
    <definedName name="경6982324">#REF!</definedName>
    <definedName name="경6982325">#REF!</definedName>
    <definedName name="경6982326">#REF!</definedName>
    <definedName name="경6982328">#REF!</definedName>
    <definedName name="경6982487">#REF!</definedName>
    <definedName name="경6982488">#REF!</definedName>
    <definedName name="경6982489">#REF!</definedName>
    <definedName name="경6982490">#REF!</definedName>
    <definedName name="경6982491">#REF!</definedName>
    <definedName name="경6982492">#REF!</definedName>
    <definedName name="경6982501">#REF!</definedName>
    <definedName name="경6982502">#REF!</definedName>
    <definedName name="경6982503">#REF!</definedName>
    <definedName name="경6982504">#REF!</definedName>
    <definedName name="경6982505">#REF!</definedName>
    <definedName name="경6982506">#REF!</definedName>
    <definedName name="경6982512">#REF!</definedName>
    <definedName name="경6982513">#REF!</definedName>
    <definedName name="경6982514">#REF!</definedName>
    <definedName name="경6982515">#REF!</definedName>
    <definedName name="경6982516">#REF!</definedName>
    <definedName name="경6985001">#REF!</definedName>
    <definedName name="경6985003">#REF!</definedName>
    <definedName name="경6985004">#REF!</definedName>
    <definedName name="경6985006">#REF!</definedName>
    <definedName name="경6985007">#REF!</definedName>
    <definedName name="경6985008">#REF!</definedName>
    <definedName name="경6985009">#REF!</definedName>
    <definedName name="경6985010">#REF!</definedName>
    <definedName name="경6985011">#REF!</definedName>
    <definedName name="경6985012">#REF!</definedName>
    <definedName name="경6985015">#REF!</definedName>
    <definedName name="경6985016">#REF!</definedName>
    <definedName name="경6985017">#REF!</definedName>
    <definedName name="경6985018">#REF!</definedName>
    <definedName name="경6985019">#REF!</definedName>
    <definedName name="경6985020">#REF!</definedName>
    <definedName name="경6985021">#REF!</definedName>
    <definedName name="경6986011">#REF!</definedName>
    <definedName name="경6999050">#REF!</definedName>
    <definedName name="경6999051">#REF!</definedName>
    <definedName name="경6999053">#REF!</definedName>
    <definedName name="경6999054">#REF!</definedName>
    <definedName name="경6999055">#REF!</definedName>
    <definedName name="경6999056">#REF!</definedName>
    <definedName name="경6999057">#REF!</definedName>
    <definedName name="경6999058">#REF!</definedName>
    <definedName name="경6999059">#REF!</definedName>
    <definedName name="경6999060">#REF!</definedName>
    <definedName name="경6999061">#REF!</definedName>
    <definedName name="경6999062">#REF!</definedName>
    <definedName name="경6999063">#REF!</definedName>
    <definedName name="경6999066">#REF!</definedName>
    <definedName name="경6999067">#REF!</definedName>
    <definedName name="경6999068">#REF!</definedName>
    <definedName name="경6999069">#REF!</definedName>
    <definedName name="경6999070">#REF!</definedName>
    <definedName name="경6999071">#REF!</definedName>
    <definedName name="경6999072">#REF!</definedName>
    <definedName name="경6999073">#REF!</definedName>
    <definedName name="경6999074">#REF!</definedName>
    <definedName name="경6999076">#REF!</definedName>
    <definedName name="경6999078">#REF!</definedName>
    <definedName name="경6999079">#REF!</definedName>
    <definedName name="경6999080">#REF!</definedName>
    <definedName name="경6999081">#REF!</definedName>
    <definedName name="경6999082">#REF!</definedName>
    <definedName name="경6999083">#REF!</definedName>
    <definedName name="경6999084">#REF!</definedName>
    <definedName name="경6999085">#REF!</definedName>
    <definedName name="경6999086">#REF!</definedName>
    <definedName name="경6999088">#REF!</definedName>
    <definedName name="경6999089">#REF!</definedName>
    <definedName name="경6999090">#REF!</definedName>
    <definedName name="경6999091">#REF!</definedName>
    <definedName name="경6999092">#REF!</definedName>
    <definedName name="경6999093">#REF!</definedName>
    <definedName name="경6999094">#REF!</definedName>
    <definedName name="경6999095">#REF!</definedName>
    <definedName name="경6999096">#REF!</definedName>
    <definedName name="경6999098">#REF!</definedName>
    <definedName name="경6999099">#REF!</definedName>
    <definedName name="경6999100">#REF!</definedName>
    <definedName name="경6999101">#REF!</definedName>
    <definedName name="경6999102">#REF!</definedName>
    <definedName name="경6999104">#REF!</definedName>
    <definedName name="경6999105">#REF!</definedName>
    <definedName name="경6999106">#REF!</definedName>
    <definedName name="경6999107">#REF!</definedName>
    <definedName name="경6999108">#REF!</definedName>
    <definedName name="경6999110">#REF!</definedName>
    <definedName name="경6999111">#REF!</definedName>
    <definedName name="경6999112">#REF!</definedName>
    <definedName name="경6999113">#REF!</definedName>
    <definedName name="경6999114">#REF!</definedName>
    <definedName name="경6999115">#REF!</definedName>
    <definedName name="경6999116">#REF!</definedName>
    <definedName name="경6999117">#REF!</definedName>
    <definedName name="경6999118">#REF!</definedName>
    <definedName name="경6999119">#REF!</definedName>
    <definedName name="경6999120">#REF!</definedName>
    <definedName name="경6999121">#REF!</definedName>
    <definedName name="경6999122">#REF!</definedName>
    <definedName name="경비">#REF!</definedName>
    <definedName name="경비율">#REF!</definedName>
    <definedName name="경영계획">#REF!</definedName>
    <definedName name="경유">#REF!</definedName>
    <definedName name="계">#REF!</definedName>
    <definedName name="계_약_금_액">#REF!</definedName>
    <definedName name="계5">#REF!</definedName>
    <definedName name="계7">[25]견!#REF!</definedName>
    <definedName name="계계" localSheetId="3">#REF!</definedName>
    <definedName name="계계" localSheetId="2">#REF!</definedName>
    <definedName name="계계">#REF!</definedName>
    <definedName name="계님" localSheetId="3">#REF!</definedName>
    <definedName name="계님" localSheetId="2">#REF!</definedName>
    <definedName name="계님">#REF!</definedName>
    <definedName name="계산" localSheetId="3">#REF!</definedName>
    <definedName name="계산" localSheetId="2">#REF!</definedName>
    <definedName name="계산">#REF!</definedName>
    <definedName name="계약금액">#REF!</definedName>
    <definedName name="계약내용">[127]정보!#REF!</definedName>
    <definedName name="계약일자" localSheetId="3">#REF!</definedName>
    <definedName name="계약일자" localSheetId="2">#REF!</definedName>
    <definedName name="계약일자">#REF!</definedName>
    <definedName name="계이" localSheetId="3">#REF!</definedName>
    <definedName name="계이" localSheetId="2">#REF!</definedName>
    <definedName name="계이">#REF!</definedName>
    <definedName name="계장" localSheetId="3">#REF!</definedName>
    <definedName name="계장" localSheetId="2">#REF!</definedName>
    <definedName name="계장">#REF!</definedName>
    <definedName name="계장공" localSheetId="3">'[128]일위대가 '!#REF!</definedName>
    <definedName name="계장공" localSheetId="2">'[128]일위대가 '!#REF!</definedName>
    <definedName name="계장공">'[128]일위대가 '!#REF!</definedName>
    <definedName name="계획" localSheetId="3" hidden="1">#REF!</definedName>
    <definedName name="계획" localSheetId="2" hidden="1">#REF!</definedName>
    <definedName name="계획" hidden="1">#REF!</definedName>
    <definedName name="계획표">#REF!</definedName>
    <definedName name="고">[42]율적용!#REF!</definedName>
    <definedName name="고1">[129]견적!#REF!</definedName>
    <definedName name="고2">[43]견적!#REF!</definedName>
    <definedName name="고5" localSheetId="3">#REF!</definedName>
    <definedName name="고5" localSheetId="2">#REF!</definedName>
    <definedName name="고5">#REF!</definedName>
    <definedName name="고7">[25]견!#REF!</definedName>
    <definedName name="고급" localSheetId="3">#REF!</definedName>
    <definedName name="고급" localSheetId="2">#REF!</definedName>
    <definedName name="고급">#REF!</definedName>
    <definedName name="고정경비" localSheetId="3">#REF!</definedName>
    <definedName name="고정경비" localSheetId="2">#REF!</definedName>
    <definedName name="고정경비">#REF!</definedName>
    <definedName name="고케" localSheetId="3">[43]견적!#REF!</definedName>
    <definedName name="고케" localSheetId="2">[43]견적!#REF!</definedName>
    <definedName name="고케">[43]견적!#REF!</definedName>
    <definedName name="공___종" localSheetId="3">[130]협력업체!#REF!</definedName>
    <definedName name="공___종" localSheetId="2">[130]협력업체!#REF!</definedName>
    <definedName name="공___종">[130]협력업체!#REF!</definedName>
    <definedName name="공_사_금_액" localSheetId="3">#REF!</definedName>
    <definedName name="공_사_금_액" localSheetId="2">#REF!</definedName>
    <definedName name="공_사_금_액">#REF!</definedName>
    <definedName name="공기">[131]동원인원!$E$127</definedName>
    <definedName name="공량산출서" localSheetId="3">#REF!</definedName>
    <definedName name="공량산출서" localSheetId="2">#REF!</definedName>
    <definedName name="공량산출서">#REF!</definedName>
    <definedName name="공무팀" localSheetId="3">#REF!</definedName>
    <definedName name="공무팀" localSheetId="2">#REF!</definedName>
    <definedName name="공무팀">#REF!</definedName>
    <definedName name="공사금액" localSheetId="3">#REF!</definedName>
    <definedName name="공사금액" localSheetId="2">#REF!</definedName>
    <definedName name="공사금액">#REF!</definedName>
    <definedName name="공사내역서">#REF!</definedName>
    <definedName name="공사마감">#REF!</definedName>
    <definedName name="공사명">#REF!</definedName>
    <definedName name="공사시작">#REF!</definedName>
    <definedName name="공사완료">#REF!</definedName>
    <definedName name="공사원가">#REF!</definedName>
    <definedName name="공사일수">#REF!</definedName>
    <definedName name="공사총원가">#REF!</definedName>
    <definedName name="공압축3.5간재">'[132]기계경비(시간당)'!$H$248</definedName>
    <definedName name="공압축3.5노무">'[132]기계경비(시간당)'!$H$244</definedName>
    <definedName name="공압축3.5노무야간">'[132]기계경비(시간당)'!$H$245</definedName>
    <definedName name="공압축3.5손료">'[132]기계경비(시간당)'!$H$243</definedName>
    <definedName name="공압축7.1간재">'[132]기계경비(시간당)'!$H$256</definedName>
    <definedName name="공압축7.1노무">'[132]기계경비(시간당)'!$H$252</definedName>
    <definedName name="공압축7.1노무야간">'[132]기계경비(시간당)'!$H$253</definedName>
    <definedName name="공압축7.1손료">'[132]기계경비(시간당)'!$H$251</definedName>
    <definedName name="공일" localSheetId="3">#REF!</definedName>
    <definedName name="공일" localSheetId="2">#REF!</definedName>
    <definedName name="공일">#REF!</definedName>
    <definedName name="공정표양식" localSheetId="3">{"Book1","동절기공사.xls"}</definedName>
    <definedName name="공정표양식" localSheetId="2">{"Book1","동절기공사.xls"}</definedName>
    <definedName name="공정표양식">{"Book1","동절기공사.xls"}</definedName>
    <definedName name="관" localSheetId="3">[125]갑지!#REF!</definedName>
    <definedName name="관" localSheetId="2">[125]갑지!#REF!</definedName>
    <definedName name="관">[126]갑지!#REF!</definedName>
    <definedName name="관0.3_0.7" localSheetId="3">#REF!</definedName>
    <definedName name="관0.3_0.7" localSheetId="2">#REF!</definedName>
    <definedName name="관0.3_0.7">#REF!</definedName>
    <definedName name="관0.3m미만" localSheetId="3">#REF!</definedName>
    <definedName name="관0.3m미만" localSheetId="2">#REF!</definedName>
    <definedName name="관0.3m미만">#REF!</definedName>
    <definedName name="관0.8_1.1" localSheetId="3">#REF!</definedName>
    <definedName name="관0.8_1.1" localSheetId="2">#REF!</definedName>
    <definedName name="관0.8_1.1">#REF!</definedName>
    <definedName name="관1.2_1.5">#REF!</definedName>
    <definedName name="관급" localSheetId="3">#REF!,#REF!,#REF!</definedName>
    <definedName name="관급" localSheetId="2">#REF!,#REF!,#REF!</definedName>
    <definedName name="관급">#REF!,#REF!,#REF!</definedName>
    <definedName name="관급자재">#REF!</definedName>
    <definedName name="관리사">#REF!</definedName>
    <definedName name="관목계">#REF!</definedName>
    <definedName name="관용접300간재">[90]G.R300경비!$F$109</definedName>
    <definedName name="관용접300노무">[90]G.R300경비!$F$114</definedName>
    <definedName name="관절단300간재">[90]G.R300경비!$F$95</definedName>
    <definedName name="관절단300노무">[90]G.R300경비!$F$103</definedName>
    <definedName name="광" localSheetId="3">#REF!</definedName>
    <definedName name="광" localSheetId="2">#REF!</definedName>
    <definedName name="광">#REF!</definedName>
    <definedName name="교목계" localSheetId="3">#REF!</definedName>
    <definedName name="교목계" localSheetId="2">#REF!</definedName>
    <definedName name="교목계">#REF!</definedName>
    <definedName name="구매" localSheetId="3">#REF!</definedName>
    <definedName name="구매" localSheetId="2">#REF!</definedName>
    <definedName name="구매">#REF!</definedName>
    <definedName name="구분">#REF!</definedName>
    <definedName name="구조물공사" localSheetId="3" hidden="1">{#N/A,#N/A,TRUE,"토적및재료집계";#N/A,#N/A,TRUE,"토적및재료집계";#N/A,#N/A,TRUE,"단위량"}</definedName>
    <definedName name="구조물공사" localSheetId="2" hidden="1">{#N/A,#N/A,TRUE,"토적및재료집계";#N/A,#N/A,TRUE,"토적및재료집계";#N/A,#N/A,TRUE,"단위량"}</definedName>
    <definedName name="구조물공사" hidden="1">{#N/A,#N/A,TRUE,"토적및재료집계";#N/A,#N/A,TRUE,"토적및재료집계";#N/A,#N/A,TRUE,"단위량"}</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내손익">#REF!</definedName>
    <definedName name="권">#N/A</definedName>
    <definedName name="권종원">#N/A</definedName>
    <definedName name="규_______">#N/A</definedName>
    <definedName name="그만">#REF!</definedName>
    <definedName name="근">[42]율적용!#REF!</definedName>
    <definedName name="근1">[42]율적용!#REF!</definedName>
    <definedName name="금마타리" localSheetId="3">#REF!</definedName>
    <definedName name="금마타리" localSheetId="2">#REF!</definedName>
    <definedName name="금마타리">#REF!</definedName>
    <definedName name="금성종합ENG" localSheetId="3">#REF!</definedName>
    <definedName name="금성종합ENG" localSheetId="2">#REF!</definedName>
    <definedName name="금성종합ENG">#REF!</definedName>
    <definedName name="금액" localSheetId="3">#REF!</definedName>
    <definedName name="금액" localSheetId="2">#REF!</definedName>
    <definedName name="금액">#REF!</definedName>
    <definedName name="금액1">#REF!</definedName>
    <definedName name="금액2">#REF!</definedName>
    <definedName name="금액3">#REF!</definedName>
    <definedName name="금액4">#REF!</definedName>
    <definedName name="금액5">#REF!</definedName>
    <definedName name="금액6">#REF!</definedName>
    <definedName name="금액7">#REF!</definedName>
    <definedName name="기">#REF!</definedName>
    <definedName name="기_성_잔_액">#REF!</definedName>
    <definedName name="기_성_취_하">#REF!</definedName>
    <definedName name="기계">#REF!</definedName>
    <definedName name="기계경비">#REF!</definedName>
    <definedName name="기계설치대장소노무">[90]G.R300경비!$F$131</definedName>
    <definedName name="기기" localSheetId="3">#REF!</definedName>
    <definedName name="기기" localSheetId="2">#REF!</definedName>
    <definedName name="기기">#REF!</definedName>
    <definedName name="기본서류" localSheetId="3">[28]이순배내역서!기본서류</definedName>
    <definedName name="기본서류">[28]이순배내역서!기본서류</definedName>
    <definedName name="기사" localSheetId="3">#REF!</definedName>
    <definedName name="기사" localSheetId="2">#REF!</definedName>
    <definedName name="기사">#REF!</definedName>
    <definedName name="기설" localSheetId="3">#REF!</definedName>
    <definedName name="기설" localSheetId="2">#REF!</definedName>
    <definedName name="기설">#REF!</definedName>
    <definedName name="기설7" localSheetId="3">[25]견!#REF!</definedName>
    <definedName name="기설7" localSheetId="2">[25]견!#REF!</definedName>
    <definedName name="기설7">[25]견!#REF!</definedName>
    <definedName name="기성잔액" localSheetId="3">#REF!</definedName>
    <definedName name="기성잔액" localSheetId="2">#REF!</definedName>
    <definedName name="기성잔액">#REF!</definedName>
    <definedName name="기성취하액" localSheetId="3">#REF!</definedName>
    <definedName name="기성취하액" localSheetId="2">#REF!</definedName>
    <definedName name="기성취하액">#REF!</definedName>
    <definedName name="기성취하일" localSheetId="3">#REF!</definedName>
    <definedName name="기성취하일" localSheetId="2">#REF!</definedName>
    <definedName name="기성취하일">#REF!</definedName>
    <definedName name="기인" localSheetId="3">[133]견적!#REF!</definedName>
    <definedName name="기인" localSheetId="2">[133]견적!#REF!</definedName>
    <definedName name="기인">[134]견적!#REF!</definedName>
    <definedName name="기자" localSheetId="3">[133]견적!#REF!</definedName>
    <definedName name="기자" localSheetId="2">[133]견적!#REF!</definedName>
    <definedName name="기자">[134]견적!#REF!</definedName>
    <definedName name="기초" localSheetId="3">#REF!</definedName>
    <definedName name="기초" localSheetId="2">#REF!</definedName>
    <definedName name="기초">#REF!</definedName>
    <definedName name="기초내역" localSheetId="3">#REF!</definedName>
    <definedName name="기초내역" localSheetId="2">#REF!</definedName>
    <definedName name="기초내역">#REF!</definedName>
    <definedName name="기초단가" localSheetId="3">#REF!</definedName>
    <definedName name="기초단가" localSheetId="2">#REF!</definedName>
    <definedName name="기초단가">#REF!</definedName>
    <definedName name="기초단가1">#REF!</definedName>
    <definedName name="기타">[135]부표총괄!#REF!</definedName>
    <definedName name="김" localSheetId="3">#REF!</definedName>
    <definedName name="김" localSheetId="2">#REF!</definedName>
    <definedName name="김">#REF!</definedName>
    <definedName name="김세일">#N/A</definedName>
    <definedName name="김일">#N/A</definedName>
    <definedName name="꽃창포">#REF!</definedName>
    <definedName name="꽃향유">#REF!</definedName>
    <definedName name="ㄴ" localSheetId="3">[136]견적!#REF!</definedName>
    <definedName name="ㄴ" localSheetId="2">[136]견적!#REF!</definedName>
    <definedName name="ㄴ">[137]견적!#REF!</definedName>
    <definedName name="ㄴㄴ" localSheetId="3">{"Book1","동절기공사.xls"}</definedName>
    <definedName name="ㄴㄴ" localSheetId="2">{"Book1","동절기공사.xls"}</definedName>
    <definedName name="ㄴㄴ">{"Book1","동절기공사.xls"}</definedName>
    <definedName name="ㄴㄴㄴ">#REF!</definedName>
    <definedName name="ㄴㄴㄴㄴ">#REF!</definedName>
    <definedName name="ㄴㄴㄴㄴㄴ">#REF!</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나" hidden="1">#REF!</definedName>
    <definedName name="나무">#REF!</definedName>
    <definedName name="낙찰율">0.8285</definedName>
    <definedName name="날_____짜">#REF!</definedName>
    <definedName name="내">[42]율적용!#REF!</definedName>
    <definedName name="내1" localSheetId="3">#REF!</definedName>
    <definedName name="내1" localSheetId="2">#REF!</definedName>
    <definedName name="내1">#REF!</definedName>
    <definedName name="내2">[23]견적!#REF!</definedName>
    <definedName name="내3">'[6]견적 (2)'!#REF!</definedName>
    <definedName name="내4">[23]견적!#REF!</definedName>
    <definedName name="내5" localSheetId="3">#REF!</definedName>
    <definedName name="내5" localSheetId="2">#REF!</definedName>
    <definedName name="내5">#REF!</definedName>
    <definedName name="내6" localSheetId="3">[136]견적!$I$18</definedName>
    <definedName name="내6" localSheetId="2">[136]견적!$I$18</definedName>
    <definedName name="내6">[137]견적!$I$18</definedName>
    <definedName name="내7">[26]견적!$I$18</definedName>
    <definedName name="내8" localSheetId="3">#REF!</definedName>
    <definedName name="내8" localSheetId="2">#REF!</definedName>
    <definedName name="내8">#REF!</definedName>
    <definedName name="내9">[42]율적용!$B$20</definedName>
    <definedName name="내기" localSheetId="3">#REF!</definedName>
    <definedName name="내기" localSheetId="2">#REF!</definedName>
    <definedName name="내기">#REF!</definedName>
    <definedName name="내내" localSheetId="3">[138]내2!$K$13</definedName>
    <definedName name="내내" localSheetId="2">[138]내2!$K$13</definedName>
    <definedName name="내내">[139]내2!$K$13</definedName>
    <definedName name="내님" localSheetId="3">#REF!</definedName>
    <definedName name="내님" localSheetId="2">#REF!</definedName>
    <definedName name="내님">#REF!</definedName>
    <definedName name="내선" localSheetId="3">#REF!</definedName>
    <definedName name="내선" localSheetId="2">#REF!</definedName>
    <definedName name="내선">#REF!</definedName>
    <definedName name="내선이" localSheetId="3">[94]견!#REF!</definedName>
    <definedName name="내선이" localSheetId="2">[94]견!#REF!</definedName>
    <definedName name="내선이">[94]견!#REF!</definedName>
    <definedName name="내선전공" localSheetId="3">#REF!</definedName>
    <definedName name="내선전공" localSheetId="2">#REF!</definedName>
    <definedName name="내선전공">#REF!</definedName>
    <definedName name="내역3">[140]MATERIAL!$B$1:$P$781</definedName>
    <definedName name="내역서" localSheetId="3">#REF!</definedName>
    <definedName name="내역서" localSheetId="2">#REF!</definedName>
    <definedName name="내역서">#REF!</definedName>
    <definedName name="내이" localSheetId="3">#REF!</definedName>
    <definedName name="내이" localSheetId="2">#REF!</definedName>
    <definedName name="내이">#REF!</definedName>
    <definedName name="내인" localSheetId="3">[141]견!#REF!</definedName>
    <definedName name="내인" localSheetId="2">[141]견!#REF!</definedName>
    <definedName name="내인">[141]견!#REF!</definedName>
    <definedName name="내전">[142]견!$I$17</definedName>
    <definedName name="노" localSheetId="3">#REF!</definedName>
    <definedName name="노" localSheetId="2">#REF!</definedName>
    <definedName name="노">#REF!</definedName>
    <definedName name="노1" localSheetId="3">#REF!</definedName>
    <definedName name="노1" localSheetId="2">#REF!</definedName>
    <definedName name="노1">#REF!</definedName>
    <definedName name="노10" localSheetId="3">#REF!</definedName>
    <definedName name="노10" localSheetId="2">#REF!</definedName>
    <definedName name="노10">#REF!</definedName>
    <definedName name="노100">#REF!</definedName>
    <definedName name="노101">#REF!</definedName>
    <definedName name="노102">#REF!</definedName>
    <definedName name="노103">#REF!</definedName>
    <definedName name="노104">#REF!</definedName>
    <definedName name="노105">#REF!</definedName>
    <definedName name="노106">#REF!</definedName>
    <definedName name="노107">#REF!</definedName>
    <definedName name="노109">#REF!</definedName>
    <definedName name="노11">#REF!</definedName>
    <definedName name="노110">#REF!</definedName>
    <definedName name="노111">#REF!</definedName>
    <definedName name="노112">#REF!</definedName>
    <definedName name="노113">#REF!</definedName>
    <definedName name="노114">#REF!</definedName>
    <definedName name="노115">#REF!</definedName>
    <definedName name="노116">#REF!</definedName>
    <definedName name="노117">#REF!</definedName>
    <definedName name="노118">#REF!</definedName>
    <definedName name="노119">#REF!</definedName>
    <definedName name="노12">#REF!</definedName>
    <definedName name="노120">#REF!</definedName>
    <definedName name="노121">#REF!</definedName>
    <definedName name="노122">#REF!</definedName>
    <definedName name="노123">#REF!</definedName>
    <definedName name="노124">#REF!</definedName>
    <definedName name="노125">#REF!</definedName>
    <definedName name="노126">#REF!</definedName>
    <definedName name="노127">#REF!</definedName>
    <definedName name="노128">#REF!</definedName>
    <definedName name="노129">#REF!</definedName>
    <definedName name="노13">#REF!</definedName>
    <definedName name="노130">#REF!</definedName>
    <definedName name="노131">#REF!</definedName>
    <definedName name="노132">#REF!</definedName>
    <definedName name="노133">#REF!</definedName>
    <definedName name="노135">#REF!</definedName>
    <definedName name="노136">#REF!</definedName>
    <definedName name="노137">#REF!</definedName>
    <definedName name="노138">#REF!</definedName>
    <definedName name="노139">#REF!</definedName>
    <definedName name="노14">#REF!</definedName>
    <definedName name="노140">#REF!</definedName>
    <definedName name="노141">#REF!</definedName>
    <definedName name="노142">#REF!</definedName>
    <definedName name="노143">#REF!</definedName>
    <definedName name="노144">#REF!</definedName>
    <definedName name="노145">#REF!</definedName>
    <definedName name="노146">#REF!</definedName>
    <definedName name="노147">#REF!</definedName>
    <definedName name="노148">#REF!</definedName>
    <definedName name="노149">#REF!</definedName>
    <definedName name="노15">#REF!</definedName>
    <definedName name="노150">#REF!</definedName>
    <definedName name="노151">#REF!</definedName>
    <definedName name="노152">#REF!</definedName>
    <definedName name="노153">#REF!</definedName>
    <definedName name="노154">#REF!</definedName>
    <definedName name="노155">#REF!</definedName>
    <definedName name="노156">#REF!</definedName>
    <definedName name="노157">#REF!</definedName>
    <definedName name="노158">#REF!</definedName>
    <definedName name="노159">#REF!</definedName>
    <definedName name="노16">#REF!</definedName>
    <definedName name="노160">#REF!</definedName>
    <definedName name="노161">#REF!</definedName>
    <definedName name="노162">#REF!</definedName>
    <definedName name="노163">#REF!</definedName>
    <definedName name="노164">#REF!</definedName>
    <definedName name="노165">#REF!</definedName>
    <definedName name="노166">#REF!</definedName>
    <definedName name="노167">#REF!</definedName>
    <definedName name="노168">#REF!</definedName>
    <definedName name="노169">#REF!</definedName>
    <definedName name="노17">#REF!</definedName>
    <definedName name="노170">#REF!</definedName>
    <definedName name="노171">#REF!</definedName>
    <definedName name="노172">#REF!</definedName>
    <definedName name="노173">#REF!</definedName>
    <definedName name="노174">#REF!</definedName>
    <definedName name="노175">#REF!</definedName>
    <definedName name="노176">#REF!</definedName>
    <definedName name="노177">#REF!</definedName>
    <definedName name="노18">#REF!</definedName>
    <definedName name="노19">#REF!</definedName>
    <definedName name="노2">#REF!</definedName>
    <definedName name="노20">#REF!</definedName>
    <definedName name="노21">#REF!</definedName>
    <definedName name="노22">#REF!</definedName>
    <definedName name="노23">#REF!</definedName>
    <definedName name="노24">#REF!</definedName>
    <definedName name="노25">#REF!</definedName>
    <definedName name="노26">#REF!</definedName>
    <definedName name="노27">#REF!</definedName>
    <definedName name="노28">#REF!</definedName>
    <definedName name="노29">#REF!</definedName>
    <definedName name="노3">#REF!</definedName>
    <definedName name="노30">#REF!</definedName>
    <definedName name="노31">#REF!</definedName>
    <definedName name="노32">#REF!</definedName>
    <definedName name="노33">#REF!</definedName>
    <definedName name="노34">#REF!</definedName>
    <definedName name="노35">#REF!</definedName>
    <definedName name="노36">#REF!</definedName>
    <definedName name="노37">#REF!</definedName>
    <definedName name="노38">#REF!</definedName>
    <definedName name="노39">#REF!</definedName>
    <definedName name="노4">#REF!</definedName>
    <definedName name="노40">#REF!</definedName>
    <definedName name="노41">#REF!</definedName>
    <definedName name="노42">#REF!</definedName>
    <definedName name="노43">#REF!</definedName>
    <definedName name="노44">#REF!</definedName>
    <definedName name="노45">#REF!</definedName>
    <definedName name="노46">#REF!</definedName>
    <definedName name="노47">#REF!</definedName>
    <definedName name="노48">#REF!</definedName>
    <definedName name="노49">#REF!</definedName>
    <definedName name="노5">#REF!</definedName>
    <definedName name="노50">#REF!</definedName>
    <definedName name="노51">#REF!</definedName>
    <definedName name="노52">#REF!</definedName>
    <definedName name="노53">#REF!</definedName>
    <definedName name="노54">#REF!</definedName>
    <definedName name="노55">#REF!</definedName>
    <definedName name="노56">#REF!</definedName>
    <definedName name="노57">#REF!</definedName>
    <definedName name="노58">#REF!</definedName>
    <definedName name="노6">#REF!</definedName>
    <definedName name="노60">#REF!</definedName>
    <definedName name="노61">#REF!</definedName>
    <definedName name="노62">#REF!</definedName>
    <definedName name="노63">#REF!</definedName>
    <definedName name="노64">#REF!</definedName>
    <definedName name="노65">#REF!</definedName>
    <definedName name="노66">#REF!</definedName>
    <definedName name="노67">#REF!</definedName>
    <definedName name="노68">#REF!</definedName>
    <definedName name="노69">#REF!</definedName>
    <definedName name="노6907001">#REF!</definedName>
    <definedName name="노6907003">#REF!</definedName>
    <definedName name="노6907004">#REF!</definedName>
    <definedName name="노6907005">#REF!</definedName>
    <definedName name="노6907006">#REF!</definedName>
    <definedName name="노6907007">#REF!</definedName>
    <definedName name="노6907008">#REF!</definedName>
    <definedName name="노6907009">#REF!</definedName>
    <definedName name="노6907010">#REF!</definedName>
    <definedName name="노6907011">#REF!</definedName>
    <definedName name="노6907012">#REF!</definedName>
    <definedName name="노6907013">#REF!</definedName>
    <definedName name="노6907014">#REF!</definedName>
    <definedName name="노6908002">#REF!</definedName>
    <definedName name="노6908003">#REF!</definedName>
    <definedName name="노6908004">#REF!</definedName>
    <definedName name="노6908005">#REF!</definedName>
    <definedName name="노6908006">#REF!</definedName>
    <definedName name="노6908007">#REF!</definedName>
    <definedName name="노6908008">#REF!</definedName>
    <definedName name="노6908009">#REF!</definedName>
    <definedName name="노6908031">#REF!</definedName>
    <definedName name="노6908032">#REF!</definedName>
    <definedName name="노6908033">#REF!</definedName>
    <definedName name="노6908034">#REF!</definedName>
    <definedName name="노6908035">#REF!</definedName>
    <definedName name="노6908036">#REF!</definedName>
    <definedName name="노6908037">#REF!</definedName>
    <definedName name="노6908038">#REF!</definedName>
    <definedName name="노6910002">#REF!</definedName>
    <definedName name="노6910004">#REF!</definedName>
    <definedName name="노6910006">#REF!</definedName>
    <definedName name="노6910007">#REF!</definedName>
    <definedName name="노6910008">#REF!</definedName>
    <definedName name="노6910009">#REF!</definedName>
    <definedName name="노6910010">#REF!</definedName>
    <definedName name="노6910011">#REF!</definedName>
    <definedName name="노6910012">#REF!</definedName>
    <definedName name="노6911002">#REF!</definedName>
    <definedName name="노6912008">#REF!</definedName>
    <definedName name="노6912009">#REF!</definedName>
    <definedName name="노6912010">#REF!</definedName>
    <definedName name="노6912011">#REF!</definedName>
    <definedName name="노6912012">#REF!</definedName>
    <definedName name="노6912013">#REF!</definedName>
    <definedName name="노6912014">#REF!</definedName>
    <definedName name="노6912016">#REF!</definedName>
    <definedName name="노6914001">#REF!</definedName>
    <definedName name="노6917001">#REF!</definedName>
    <definedName name="노6917002">#REF!</definedName>
    <definedName name="노6917003">#REF!</definedName>
    <definedName name="노6917004">#REF!</definedName>
    <definedName name="노6917005">#REF!</definedName>
    <definedName name="노6917308">#REF!</definedName>
    <definedName name="노6917309">#REF!</definedName>
    <definedName name="노6917310">#REF!</definedName>
    <definedName name="노6917311">#REF!</definedName>
    <definedName name="노6917312">#REF!</definedName>
    <definedName name="노6918003">#REF!</definedName>
    <definedName name="노6918004">#REF!</definedName>
    <definedName name="노6918005">#REF!</definedName>
    <definedName name="노6918006">#REF!</definedName>
    <definedName name="노6918007">#REF!</definedName>
    <definedName name="노6918008">#REF!</definedName>
    <definedName name="노6918009">#REF!</definedName>
    <definedName name="노6918010">#REF!</definedName>
    <definedName name="노6918011">#REF!</definedName>
    <definedName name="노6918012">#REF!</definedName>
    <definedName name="노6918013">#REF!</definedName>
    <definedName name="노6918014">#REF!</definedName>
    <definedName name="노6918102">#REF!</definedName>
    <definedName name="노6918103">#REF!</definedName>
    <definedName name="노6918104">#REF!</definedName>
    <definedName name="노6918105">#REF!</definedName>
    <definedName name="노6918106">#REF!</definedName>
    <definedName name="노6918107">#REF!</definedName>
    <definedName name="노6918108">#REF!</definedName>
    <definedName name="노6918109">#REF!</definedName>
    <definedName name="노6919007">#REF!</definedName>
    <definedName name="노6919008">#REF!</definedName>
    <definedName name="노6919009">#REF!</definedName>
    <definedName name="노6919010">#REF!</definedName>
    <definedName name="노6919011">#REF!</definedName>
    <definedName name="노6919012">#REF!</definedName>
    <definedName name="노6922002">#REF!</definedName>
    <definedName name="노6922004">#REF!</definedName>
    <definedName name="노6922006">#REF!</definedName>
    <definedName name="노6922007">#REF!</definedName>
    <definedName name="노6922008">#REF!</definedName>
    <definedName name="노6922009">#REF!</definedName>
    <definedName name="노6922010">#REF!</definedName>
    <definedName name="노6922140">#REF!</definedName>
    <definedName name="노6922142">#REF!</definedName>
    <definedName name="노6922143">#REF!</definedName>
    <definedName name="노6922144">#REF!</definedName>
    <definedName name="노6923007">#REF!</definedName>
    <definedName name="노6923008">#REF!</definedName>
    <definedName name="노6923009">#REF!</definedName>
    <definedName name="노6923010">#REF!</definedName>
    <definedName name="노6923011">#REF!</definedName>
    <definedName name="노6926003">#REF!</definedName>
    <definedName name="노6926004">#REF!</definedName>
    <definedName name="노6926005">#REF!</definedName>
    <definedName name="노6926006">#REF!</definedName>
    <definedName name="노6926007">#REF!</definedName>
    <definedName name="노6926008">#REF!</definedName>
    <definedName name="노6926009">#REF!</definedName>
    <definedName name="노6926010">#REF!</definedName>
    <definedName name="노6926011">#REF!</definedName>
    <definedName name="노6926012">#REF!</definedName>
    <definedName name="노6926030">#REF!</definedName>
    <definedName name="노6926032">#REF!</definedName>
    <definedName name="노6926033">#REF!</definedName>
    <definedName name="노6926034">#REF!</definedName>
    <definedName name="노6926035">#REF!</definedName>
    <definedName name="노6926036">#REF!</definedName>
    <definedName name="노6926038">#REF!</definedName>
    <definedName name="노6926050">#REF!</definedName>
    <definedName name="노6926052">#REF!</definedName>
    <definedName name="노6926053">#REF!</definedName>
    <definedName name="노6926054">#REF!</definedName>
    <definedName name="노6926055">#REF!</definedName>
    <definedName name="노6927001">#REF!</definedName>
    <definedName name="노6927002">#REF!</definedName>
    <definedName name="노6927003">#REF!</definedName>
    <definedName name="노6927004">#REF!</definedName>
    <definedName name="노6927005">#REF!</definedName>
    <definedName name="노6927006">#REF!</definedName>
    <definedName name="노6927007">#REF!</definedName>
    <definedName name="노6927008">#REF!</definedName>
    <definedName name="노6927009">#REF!</definedName>
    <definedName name="노6927010">#REF!</definedName>
    <definedName name="노6933006">#REF!</definedName>
    <definedName name="노6933007">#REF!</definedName>
    <definedName name="노6933008">#REF!</definedName>
    <definedName name="노6933009">#REF!</definedName>
    <definedName name="노6933010">#REF!</definedName>
    <definedName name="노6933011">#REF!</definedName>
    <definedName name="노6933012">#REF!</definedName>
    <definedName name="노6933014">#REF!</definedName>
    <definedName name="노6934006">#REF!</definedName>
    <definedName name="노6934007">#REF!</definedName>
    <definedName name="노6934008">#REF!</definedName>
    <definedName name="노6934009">#REF!</definedName>
    <definedName name="노6934010">#REF!</definedName>
    <definedName name="노6934011">#REF!</definedName>
    <definedName name="노6934012">#REF!</definedName>
    <definedName name="노6934014">#REF!</definedName>
    <definedName name="노6935012">#REF!</definedName>
    <definedName name="노6936009">#REF!</definedName>
    <definedName name="노6936010">#REF!</definedName>
    <definedName name="노6936012">#REF!</definedName>
    <definedName name="노6943101">#REF!</definedName>
    <definedName name="노6943102">#REF!</definedName>
    <definedName name="노6943103">#REF!</definedName>
    <definedName name="노6943104">#REF!</definedName>
    <definedName name="노6943105">#REF!</definedName>
    <definedName name="노6943106">#REF!</definedName>
    <definedName name="노6943107">#REF!</definedName>
    <definedName name="노6946141">#REF!</definedName>
    <definedName name="노6946142">#REF!</definedName>
    <definedName name="노6946143">#REF!</definedName>
    <definedName name="노6946144">#REF!</definedName>
    <definedName name="노6946145">#REF!</definedName>
    <definedName name="노6946146">#REF!</definedName>
    <definedName name="노6946147">#REF!</definedName>
    <definedName name="노6946148">#REF!</definedName>
    <definedName name="노6946149">#REF!</definedName>
    <definedName name="노6946150">#REF!</definedName>
    <definedName name="노6946189">#REF!</definedName>
    <definedName name="노6946190">#REF!</definedName>
    <definedName name="노6946192">#REF!</definedName>
    <definedName name="노6946342">#REF!</definedName>
    <definedName name="노6946343">#REF!</definedName>
    <definedName name="노6946344">#REF!</definedName>
    <definedName name="노6946345">#REF!</definedName>
    <definedName name="노6946346">#REF!</definedName>
    <definedName name="노6946347">#REF!</definedName>
    <definedName name="노6946348">#REF!</definedName>
    <definedName name="노6946349">#REF!</definedName>
    <definedName name="노6946387">#REF!</definedName>
    <definedName name="노6946388">#REF!</definedName>
    <definedName name="노6946389">#REF!</definedName>
    <definedName name="노6946390">#REF!</definedName>
    <definedName name="노6946391">#REF!</definedName>
    <definedName name="노6946392">#REF!</definedName>
    <definedName name="노6946393">#REF!</definedName>
    <definedName name="노6946394">#REF!</definedName>
    <definedName name="노6946395">#REF!</definedName>
    <definedName name="노6946397">#REF!</definedName>
    <definedName name="노6946491">#REF!</definedName>
    <definedName name="노6946590">#REF!</definedName>
    <definedName name="노6946591">#REF!</definedName>
    <definedName name="노6946592">#REF!</definedName>
    <definedName name="노6947109">#REF!</definedName>
    <definedName name="노6947111">#REF!</definedName>
    <definedName name="노6948001">#REF!</definedName>
    <definedName name="노6949200">#REF!</definedName>
    <definedName name="노6949201">#REF!</definedName>
    <definedName name="노6949202">#REF!</definedName>
    <definedName name="노6949203">#REF!</definedName>
    <definedName name="노6949204">#REF!</definedName>
    <definedName name="노6949205">#REF!</definedName>
    <definedName name="노6949206">#REF!</definedName>
    <definedName name="노6949207">#REF!</definedName>
    <definedName name="노6949208">#REF!</definedName>
    <definedName name="노6953069">#REF!</definedName>
    <definedName name="노6953070">#REF!</definedName>
    <definedName name="노6953071">#REF!</definedName>
    <definedName name="노6954146">#REF!</definedName>
    <definedName name="노6954147">#REF!</definedName>
    <definedName name="노6954148">#REF!</definedName>
    <definedName name="노6956119">#REF!</definedName>
    <definedName name="노6956120">#REF!</definedName>
    <definedName name="노6956121">#REF!</definedName>
    <definedName name="노6959002">#REF!</definedName>
    <definedName name="노6959003">#REF!</definedName>
    <definedName name="노6959004">#REF!</definedName>
    <definedName name="노6959005">#REF!</definedName>
    <definedName name="노6960009">#REF!</definedName>
    <definedName name="노6960203">#REF!</definedName>
    <definedName name="노6962021">#REF!</definedName>
    <definedName name="노6962058">#REF!</definedName>
    <definedName name="노6962104">#REF!</definedName>
    <definedName name="노6962106">#REF!</definedName>
    <definedName name="노6962107">#REF!</definedName>
    <definedName name="노6962201">#REF!</definedName>
    <definedName name="노6962202">#REF!</definedName>
    <definedName name="노6962203">#REF!</definedName>
    <definedName name="노6962204">#REF!</definedName>
    <definedName name="노6962205">#REF!</definedName>
    <definedName name="노6962408">#REF!</definedName>
    <definedName name="노6962409">#REF!</definedName>
    <definedName name="노6963000">#REF!</definedName>
    <definedName name="노6963001">#REF!</definedName>
    <definedName name="노6963004">#REF!</definedName>
    <definedName name="노6963011">#REF!</definedName>
    <definedName name="노6965002">#REF!</definedName>
    <definedName name="노6967001">#REF!</definedName>
    <definedName name="노6968002">#REF!</definedName>
    <definedName name="노6968004">#REF!</definedName>
    <definedName name="노6968020">#REF!</definedName>
    <definedName name="노6969003">#REF!</definedName>
    <definedName name="노6969004">#REF!</definedName>
    <definedName name="노6969168">#REF!</definedName>
    <definedName name="노6970004">#REF!</definedName>
    <definedName name="노6970013">#REF!</definedName>
    <definedName name="노6970014">#REF!</definedName>
    <definedName name="노6971200">#REF!</definedName>
    <definedName name="노6971204">#REF!</definedName>
    <definedName name="노6974505">#REF!</definedName>
    <definedName name="노6982006">#REF!</definedName>
    <definedName name="노6982007">#REF!</definedName>
    <definedName name="노6982008">#REF!</definedName>
    <definedName name="노6982009">#REF!</definedName>
    <definedName name="노6982010">#REF!</definedName>
    <definedName name="노6982012">#REF!</definedName>
    <definedName name="노6982081">#REF!</definedName>
    <definedName name="노6982082">#REF!</definedName>
    <definedName name="노6982083">#REF!</definedName>
    <definedName name="노6982084">#REF!</definedName>
    <definedName name="노6982085">#REF!</definedName>
    <definedName name="노6982086">#REF!</definedName>
    <definedName name="노6982087">#REF!</definedName>
    <definedName name="노6982088">#REF!</definedName>
    <definedName name="노6982089">#REF!</definedName>
    <definedName name="노6982090">#REF!</definedName>
    <definedName name="노6982091">#REF!</definedName>
    <definedName name="노6982092">#REF!</definedName>
    <definedName name="노6982165">#REF!</definedName>
    <definedName name="노6982166">#REF!</definedName>
    <definedName name="노6982167">#REF!</definedName>
    <definedName name="노6982168">#REF!</definedName>
    <definedName name="노6982174">#REF!</definedName>
    <definedName name="노6982175">#REF!</definedName>
    <definedName name="노6982176">#REF!</definedName>
    <definedName name="노6982177">#REF!</definedName>
    <definedName name="노6982178">#REF!</definedName>
    <definedName name="노6982179">#REF!</definedName>
    <definedName name="노6982180">#REF!</definedName>
    <definedName name="노6982181">#REF!</definedName>
    <definedName name="노6982182">#REF!</definedName>
    <definedName name="노6982185">#REF!</definedName>
    <definedName name="노6982186">#REF!</definedName>
    <definedName name="노6982260">#REF!</definedName>
    <definedName name="노6982261">#REF!</definedName>
    <definedName name="노6982265">#REF!</definedName>
    <definedName name="노6982266">#REF!</definedName>
    <definedName name="노6982267">#REF!</definedName>
    <definedName name="노6982268">#REF!</definedName>
    <definedName name="노6982269">#REF!</definedName>
    <definedName name="노6982270">#REF!</definedName>
    <definedName name="노6982272">#REF!</definedName>
    <definedName name="노6982294">#REF!</definedName>
    <definedName name="노6982295">#REF!</definedName>
    <definedName name="노6982296">#REF!</definedName>
    <definedName name="노6982297">#REF!</definedName>
    <definedName name="노6982299">#REF!</definedName>
    <definedName name="노6982303">#REF!</definedName>
    <definedName name="노6982304">#REF!</definedName>
    <definedName name="노6982320">#REF!</definedName>
    <definedName name="노6982321">#REF!</definedName>
    <definedName name="노6982322">#REF!</definedName>
    <definedName name="노6982323">#REF!</definedName>
    <definedName name="노6982324">#REF!</definedName>
    <definedName name="노6982325">#REF!</definedName>
    <definedName name="노6982326">#REF!</definedName>
    <definedName name="노6982328">#REF!</definedName>
    <definedName name="노6982487">#REF!</definedName>
    <definedName name="노6982488">#REF!</definedName>
    <definedName name="노6982489">#REF!</definedName>
    <definedName name="노6982490">#REF!</definedName>
    <definedName name="노6982491">#REF!</definedName>
    <definedName name="노6982492">#REF!</definedName>
    <definedName name="노6982501">#REF!</definedName>
    <definedName name="노6982502">#REF!</definedName>
    <definedName name="노6982503">#REF!</definedName>
    <definedName name="노6982504">#REF!</definedName>
    <definedName name="노6982505">#REF!</definedName>
    <definedName name="노6982506">#REF!</definedName>
    <definedName name="노6982512">#REF!</definedName>
    <definedName name="노6982513">#REF!</definedName>
    <definedName name="노6982514">#REF!</definedName>
    <definedName name="노6982515">#REF!</definedName>
    <definedName name="노6982516">#REF!</definedName>
    <definedName name="노6985001">#REF!</definedName>
    <definedName name="노6985003">#REF!</definedName>
    <definedName name="노6985004">#REF!</definedName>
    <definedName name="노6985006">#REF!</definedName>
    <definedName name="노6985007">#REF!</definedName>
    <definedName name="노6985008">#REF!</definedName>
    <definedName name="노6985009">#REF!</definedName>
    <definedName name="노6985010">#REF!</definedName>
    <definedName name="노6985011">#REF!</definedName>
    <definedName name="노6985012">#REF!</definedName>
    <definedName name="노6985015">#REF!</definedName>
    <definedName name="노6985016">#REF!</definedName>
    <definedName name="노6985017">#REF!</definedName>
    <definedName name="노6985018">#REF!</definedName>
    <definedName name="노6985019">#REF!</definedName>
    <definedName name="노6985020">#REF!</definedName>
    <definedName name="노6985021">#REF!</definedName>
    <definedName name="노6986011">#REF!</definedName>
    <definedName name="노6999050">#REF!</definedName>
    <definedName name="노6999051">#REF!</definedName>
    <definedName name="노6999053">#REF!</definedName>
    <definedName name="노6999054">#REF!</definedName>
    <definedName name="노6999055">#REF!</definedName>
    <definedName name="노6999056">#REF!</definedName>
    <definedName name="노6999057">#REF!</definedName>
    <definedName name="노6999058">#REF!</definedName>
    <definedName name="노6999059">#REF!</definedName>
    <definedName name="노6999060">#REF!</definedName>
    <definedName name="노6999061">#REF!</definedName>
    <definedName name="노6999062">#REF!</definedName>
    <definedName name="노6999063">#REF!</definedName>
    <definedName name="노6999066">#REF!</definedName>
    <definedName name="노6999067">#REF!</definedName>
    <definedName name="노6999068">#REF!</definedName>
    <definedName name="노6999069">#REF!</definedName>
    <definedName name="노6999070">#REF!</definedName>
    <definedName name="노6999071">#REF!</definedName>
    <definedName name="노6999072">#REF!</definedName>
    <definedName name="노6999073">#REF!</definedName>
    <definedName name="노6999074">#REF!</definedName>
    <definedName name="노6999076">#REF!</definedName>
    <definedName name="노6999078">#REF!</definedName>
    <definedName name="노6999079">#REF!</definedName>
    <definedName name="노6999080">#REF!</definedName>
    <definedName name="노6999081">#REF!</definedName>
    <definedName name="노6999082">#REF!</definedName>
    <definedName name="노6999083">#REF!</definedName>
    <definedName name="노6999084">#REF!</definedName>
    <definedName name="노6999085">#REF!</definedName>
    <definedName name="노6999086">#REF!</definedName>
    <definedName name="노6999088">#REF!</definedName>
    <definedName name="노6999089">#REF!</definedName>
    <definedName name="노6999090">#REF!</definedName>
    <definedName name="노6999091">#REF!</definedName>
    <definedName name="노6999092">#REF!</definedName>
    <definedName name="노6999093">#REF!</definedName>
    <definedName name="노6999094">#REF!</definedName>
    <definedName name="노6999095">#REF!</definedName>
    <definedName name="노6999096">#REF!</definedName>
    <definedName name="노6999098">#REF!</definedName>
    <definedName name="노6999099">#REF!</definedName>
    <definedName name="노6999100">#REF!</definedName>
    <definedName name="노6999101">#REF!</definedName>
    <definedName name="노6999102">#REF!</definedName>
    <definedName name="노6999104">#REF!</definedName>
    <definedName name="노6999105">#REF!</definedName>
    <definedName name="노6999106">#REF!</definedName>
    <definedName name="노6999107">#REF!</definedName>
    <definedName name="노6999108">#REF!</definedName>
    <definedName name="노6999110">#REF!</definedName>
    <definedName name="노6999111">#REF!</definedName>
    <definedName name="노6999112">#REF!</definedName>
    <definedName name="노6999113">#REF!</definedName>
    <definedName name="노6999114">#REF!</definedName>
    <definedName name="노6999115">#REF!</definedName>
    <definedName name="노6999116">#REF!</definedName>
    <definedName name="노6999117">#REF!</definedName>
    <definedName name="노6999118">#REF!</definedName>
    <definedName name="노6999119">#REF!</definedName>
    <definedName name="노6999120">#REF!</definedName>
    <definedName name="노6999121">#REF!</definedName>
    <definedName name="노6999122">#REF!</definedName>
    <definedName name="노7">#REF!</definedName>
    <definedName name="노70">#REF!</definedName>
    <definedName name="노71">#REF!</definedName>
    <definedName name="노72">#REF!</definedName>
    <definedName name="노74">#REF!</definedName>
    <definedName name="노75">#REF!</definedName>
    <definedName name="노76">#REF!</definedName>
    <definedName name="노77">#REF!</definedName>
    <definedName name="노78">#REF!</definedName>
    <definedName name="노79">#REF!</definedName>
    <definedName name="노8">#REF!</definedName>
    <definedName name="노80">#REF!</definedName>
    <definedName name="노81">#REF!</definedName>
    <definedName name="노82">#REF!</definedName>
    <definedName name="노83">#REF!</definedName>
    <definedName name="노84">#REF!</definedName>
    <definedName name="노85">#REF!</definedName>
    <definedName name="노86">#REF!</definedName>
    <definedName name="노9">#REF!</definedName>
    <definedName name="노91">#REF!</definedName>
    <definedName name="노92">#REF!</definedName>
    <definedName name="노93">#REF!</definedName>
    <definedName name="노94">#REF!</definedName>
    <definedName name="노95">#REF!</definedName>
    <definedName name="노96">#REF!</definedName>
    <definedName name="노97">#REF!</definedName>
    <definedName name="노98">#REF!</definedName>
    <definedName name="노99">#REF!</definedName>
    <definedName name="노무">#REF!</definedName>
    <definedName name="노무비">'[143]내역서(가중치)'!$J$181</definedName>
    <definedName name="노임" localSheetId="3">#REF!</definedName>
    <definedName name="노임" localSheetId="2">#REF!</definedName>
    <definedName name="노임">#REF!</definedName>
    <definedName name="노트" localSheetId="3" hidden="1">{#N/A,#N/A,TRUE,"총괄"}</definedName>
    <definedName name="노트" localSheetId="2" hidden="1">{#N/A,#N/A,TRUE,"총괄"}</definedName>
    <definedName name="노트" hidden="1">{#N/A,#N/A,TRUE,"총괄"}</definedName>
    <definedName name="눈주목">#REF!</definedName>
    <definedName name="느티나무">#REF!</definedName>
    <definedName name="ㄷ">#REF!</definedName>
    <definedName name="ㄷㄱ">#REF!</definedName>
    <definedName name="ㄷㄷ" localSheetId="3">{#N/A,#N/A,FALSE,"결의서";#N/A,#N/A,FALSE,"내역서";#N/A,#N/A,FALSE,"도급예상";#N/A,#N/A,FALSE,"시방서"}</definedName>
    <definedName name="ㄷㄷ" localSheetId="2">{#N/A,#N/A,FALSE,"결의서";#N/A,#N/A,FALSE,"내역서";#N/A,#N/A,FALSE,"도급예상";#N/A,#N/A,FALSE,"시방서"}</definedName>
    <definedName name="ㄷㄷ">{#N/A,#N/A,FALSE,"결의서";#N/A,#N/A,FALSE,"내역서";#N/A,#N/A,FALSE,"도급예상";#N/A,#N/A,FALSE,"시방서"}</definedName>
    <definedName name="다짐방법">#REF!</definedName>
    <definedName name="닥트">#REF!</definedName>
    <definedName name="단_가">#REF!</definedName>
    <definedName name="단_가2">#REF!</definedName>
    <definedName name="단_가3">#REF!</definedName>
    <definedName name="단_가4">#REF!</definedName>
    <definedName name="단_가5">#REF!</definedName>
    <definedName name="단_가6">#REF!</definedName>
    <definedName name="단B1">[92]보할공정!#REF!</definedName>
    <definedName name="단B2">[92]보할공정!#REF!</definedName>
    <definedName name="단B3">[92]보할공정!#REF!</definedName>
    <definedName name="단B4">[92]보할공정!#REF!</definedName>
    <definedName name="단C1">[92]보할공정!#REF!</definedName>
    <definedName name="단C2">[92]보할공정!#REF!</definedName>
    <definedName name="단C3">[92]보할공정!#REF!</definedName>
    <definedName name="단C4">[92]보할공정!#REF!</definedName>
    <definedName name="단D1">[92]보할공정!#REF!</definedName>
    <definedName name="단D2">[92]보할공정!#REF!</definedName>
    <definedName name="단D3">[92]보할공정!#REF!</definedName>
    <definedName name="단D4">[92]보할공정!#REF!</definedName>
    <definedName name="단E1">[92]보할공정!#REF!</definedName>
    <definedName name="단E2">[92]보할공정!#REF!</definedName>
    <definedName name="단E3">[92]보할공정!#REF!</definedName>
    <definedName name="단E4">[92]보할공정!#REF!</definedName>
    <definedName name="단F1">[92]보할공정!#REF!</definedName>
    <definedName name="단F2">[92]보할공정!#REF!</definedName>
    <definedName name="단F3">[92]보할공정!#REF!</definedName>
    <definedName name="단F4">[92]보할공정!#REF!</definedName>
    <definedName name="단가" localSheetId="3" hidden="1">{#N/A,#N/A,FALSE,"BODY"}</definedName>
    <definedName name="단가" localSheetId="2" hidden="1">{#N/A,#N/A,FALSE,"BODY"}</definedName>
    <definedName name="단가" hidden="1">{#N/A,#N/A,FALSE,"BODY"}</definedName>
    <definedName name="단가비교표" localSheetId="3">#REF!,#REF!</definedName>
    <definedName name="단가비교표" localSheetId="2">#REF!,#REF!</definedName>
    <definedName name="단가비교표">#REF!,#REF!</definedName>
    <definedName name="단가적용표" localSheetId="3">#REF!</definedName>
    <definedName name="단가적용표" localSheetId="2">#REF!</definedName>
    <definedName name="단가적용표">#REF!</definedName>
    <definedName name="단가테이블">#REF!</definedName>
    <definedName name="단가표">#REF!</definedName>
    <definedName name="단같">#N/A</definedName>
    <definedName name="단같1">#N/A</definedName>
    <definedName name="단같2">#N/A</definedName>
    <definedName name="단같3">#N/A</definedName>
    <definedName name="단같4">#N/A</definedName>
    <definedName name="단위">#N/A</definedName>
    <definedName name="단위공량1">#REF!</definedName>
    <definedName name="단위공량10">#REF!</definedName>
    <definedName name="단위공량11">#REF!</definedName>
    <definedName name="단위공량12">#REF!</definedName>
    <definedName name="단위공량13">#REF!</definedName>
    <definedName name="단위공량14">#REF!</definedName>
    <definedName name="단위공량15">#REF!</definedName>
    <definedName name="단위공량16">#REF!</definedName>
    <definedName name="단위공량17">#REF!</definedName>
    <definedName name="단위공량2">#REF!</definedName>
    <definedName name="단위공량3">#REF!</definedName>
    <definedName name="단위공량4">#REF!</definedName>
    <definedName name="단위공량5">#REF!</definedName>
    <definedName name="단위공량6">#REF!</definedName>
    <definedName name="단위공량7">#REF!</definedName>
    <definedName name="단위공량8">#REF!</definedName>
    <definedName name="단위공량9">#REF!</definedName>
    <definedName name="단위량">#REF!</definedName>
    <definedName name="단축">#REF!</definedName>
    <definedName name="달러">#REF!</definedName>
    <definedName name="담당자">#REF!</definedName>
    <definedName name="당초계약" localSheetId="3">[28]!BlankMacro1</definedName>
    <definedName name="당초계약">[28]!BlankMacro1</definedName>
    <definedName name="대나무" localSheetId="3">#REF!</definedName>
    <definedName name="대나무" localSheetId="2">#REF!</definedName>
    <definedName name="대나무">#REF!</definedName>
    <definedName name="대우" localSheetId="3" hidden="1">{#N/A,#N/A,FALSE,"결의서";#N/A,#N/A,FALSE,"내역서";#N/A,#N/A,FALSE,"도급예상";#N/A,#N/A,FALSE,"시방서"}</definedName>
    <definedName name="대우" localSheetId="2" hidden="1">{#N/A,#N/A,FALSE,"결의서";#N/A,#N/A,FALSE,"내역서";#N/A,#N/A,FALSE,"도급예상";#N/A,#N/A,FALSE,"시방서"}</definedName>
    <definedName name="대우" hidden="1">{#N/A,#N/A,FALSE,"결의서";#N/A,#N/A,FALSE,"내역서";#N/A,#N/A,FALSE,"도급예상";#N/A,#N/A,FALSE,"시방서"}</definedName>
    <definedName name="대우현장" localSheetId="3" hidden="1">{#N/A,#N/A,FALSE,"결의서";#N/A,#N/A,FALSE,"내역서";#N/A,#N/A,FALSE,"도급예상";#N/A,#N/A,FALSE,"시방서"}</definedName>
    <definedName name="대우현장" localSheetId="2" hidden="1">{#N/A,#N/A,FALSE,"결의서";#N/A,#N/A,FALSE,"내역서";#N/A,#N/A,FALSE,"도급예상";#N/A,#N/A,FALSE,"시방서"}</definedName>
    <definedName name="대우현장" hidden="1">{#N/A,#N/A,FALSE,"결의서";#N/A,#N/A,FALSE,"내역서";#N/A,#N/A,FALSE,"도급예상";#N/A,#N/A,FALSE,"시방서"}</definedName>
    <definedName name="덕님">#REF!</definedName>
    <definedName name="덕덕">#REF!</definedName>
    <definedName name="도" localSheetId="3">[125]갑지!#REF!</definedName>
    <definedName name="도" localSheetId="2">[125]갑지!#REF!</definedName>
    <definedName name="도">[126]갑지!#REF!</definedName>
    <definedName name="도급문서글자">[127]정보!#REF!</definedName>
    <definedName name="도급법인">[127]정보!#REF!</definedName>
    <definedName name="도입" localSheetId="3">#REF!</definedName>
    <definedName name="도입" localSheetId="2">#REF!</definedName>
    <definedName name="도입">#REF!</definedName>
    <definedName name="도장" localSheetId="3">#REF!</definedName>
    <definedName name="도장" localSheetId="2">#REF!</definedName>
    <definedName name="도장">#REF!</definedName>
    <definedName name="도장공ㅁ">[44]노임단가!$B$11</definedName>
    <definedName name="돌단풍" localSheetId="3">#REF!</definedName>
    <definedName name="돌단풍" localSheetId="2">#REF!</definedName>
    <definedName name="돌단풍">#REF!</definedName>
    <definedName name="동" localSheetId="3">#REF!</definedName>
    <definedName name="동" localSheetId="2">#REF!</definedName>
    <definedName name="동">#REF!</definedName>
    <definedName name="동국대불교병원" localSheetId="3">#REF!</definedName>
    <definedName name="동국대불교병원" localSheetId="2">#REF!</definedName>
    <definedName name="동국대불교병원">#REF!</definedName>
    <definedName name="두번째집계표">#REF!</definedName>
    <definedName name="등B1">[92]보할공정!#REF!</definedName>
    <definedName name="등B2">[92]보할공정!#REF!</definedName>
    <definedName name="등B3">[92]보할공정!#REF!</definedName>
    <definedName name="등B4">[92]보할공정!#REF!</definedName>
    <definedName name="등C1">[92]보할공정!#REF!</definedName>
    <definedName name="등C2">[92]보할공정!#REF!</definedName>
    <definedName name="등C3">[92]보할공정!#REF!</definedName>
    <definedName name="등C4">[92]보할공정!#REF!</definedName>
    <definedName name="등D1">[92]보할공정!#REF!</definedName>
    <definedName name="등D2">[92]보할공정!#REF!</definedName>
    <definedName name="등D3">[92]보할공정!#REF!</definedName>
    <definedName name="등D4">[92]보할공정!#REF!</definedName>
    <definedName name="등E1">[92]보할공정!#REF!</definedName>
    <definedName name="등E2">[92]보할공정!#REF!</definedName>
    <definedName name="등E3">[92]보할공정!#REF!</definedName>
    <definedName name="등E4">[92]보할공정!#REF!</definedName>
    <definedName name="등F1">[92]보할공정!#REF!</definedName>
    <definedName name="등F2">[92]보할공정!#REF!</definedName>
    <definedName name="등F3">[92]보할공정!#REF!</definedName>
    <definedName name="등F4">[92]보할공정!#REF!</definedName>
    <definedName name="ㄹ" localSheetId="3">#REF!</definedName>
    <definedName name="ㄹ" localSheetId="2">#REF!</definedName>
    <definedName name="ㄹ">#REF!</definedName>
    <definedName name="ㄹ2" localSheetId="3">#REF!</definedName>
    <definedName name="ㄹ2" localSheetId="2">#REF!</definedName>
    <definedName name="ㄹ2">#REF!</definedName>
    <definedName name="ㄹㄹ" localSheetId="3">#REF!</definedName>
    <definedName name="ㄹㄹ" localSheetId="2">#REF!</definedName>
    <definedName name="ㄹㄹ">#REF!</definedName>
    <definedName name="ㄹㄹㄹ" hidden="1">#REF!</definedName>
    <definedName name="ㄹㄹㄹㄹ">#REF!</definedName>
    <definedName name="ㄹㄹㄹㄹㄹ">#REF!</definedName>
    <definedName name="ㄹㄹㄹㄹㄹㄹ">#REF!</definedName>
    <definedName name="ㄹㄹㄹㄹㄹㄹㄹ">#REF!</definedName>
    <definedName name="ㄹㄹㄹㄹㄹㄹㄹㄹㄹㄹㄹ">#REF!</definedName>
    <definedName name="ㄹㄹㄹㄹㄹㄹㄹㄹㄹㄹㄹㄹㄹㄹㄹ">#REF!</definedName>
    <definedName name="라인">#REF!</definedName>
    <definedName name="레일이기열" localSheetId="3">{"Book1","동절기공사.xls"}</definedName>
    <definedName name="레일이기열" localSheetId="2">{"Book1","동절기공사.xls"}</definedName>
    <definedName name="레일이기열">{"Book1","동절기공사.xls"}</definedName>
    <definedName name="ㄻ4ㅅ" localSheetId="3">[28]이순배내역서!ㄻ4ㅅ</definedName>
    <definedName name="ㄻ4ㅅ">[28]이순배내역서!ㄻ4ㅅ</definedName>
    <definedName name="ㅁ" localSheetId="3" hidden="1">#REF!</definedName>
    <definedName name="ㅁ" localSheetId="2" hidden="1">#REF!</definedName>
    <definedName name="ㅁ" hidden="1">#REF!</definedName>
    <definedName name="ㅁ1" localSheetId="3">[144]AB자재단가!#REF!</definedName>
    <definedName name="ㅁ1" localSheetId="2">[144]AB자재단가!#REF!</definedName>
    <definedName name="ㅁ1">[145]AB자재단가!#REF!</definedName>
    <definedName name="ㅁ1382" localSheetId="3">#REF!</definedName>
    <definedName name="ㅁ1382" localSheetId="2">#REF!</definedName>
    <definedName name="ㅁ1382">#REF!</definedName>
    <definedName name="ㅁ139" localSheetId="3">#REF!</definedName>
    <definedName name="ㅁ139" localSheetId="2">#REF!</definedName>
    <definedName name="ㅁ139">#REF!</definedName>
    <definedName name="ㅁ200" localSheetId="3">#REF!</definedName>
    <definedName name="ㅁ200" localSheetId="2">#REF!</definedName>
    <definedName name="ㅁ200">#REF!</definedName>
    <definedName name="ㅁ300">#REF!</definedName>
    <definedName name="ㅁ3000">[146]내역!#REF!</definedName>
    <definedName name="ㅁ332">'[147]내역(100%)'!#REF!</definedName>
    <definedName name="ㅁ459">[148]일위대가!#REF!</definedName>
    <definedName name="ㅁ5" localSheetId="3">#REF!</definedName>
    <definedName name="ㅁ5" localSheetId="2">#REF!</definedName>
    <definedName name="ㅁ5">#REF!</definedName>
    <definedName name="ㅁ50" localSheetId="3">#REF!</definedName>
    <definedName name="ㅁ50" localSheetId="2">#REF!</definedName>
    <definedName name="ㅁ50">#REF!</definedName>
    <definedName name="ㅁ500" localSheetId="3">[149]Baby일위대가!#REF!</definedName>
    <definedName name="ㅁ500" localSheetId="2">[149]Baby일위대가!#REF!</definedName>
    <definedName name="ㅁ500">[149]Baby일위대가!#REF!</definedName>
    <definedName name="ㅁ62" localSheetId="3">#REF!</definedName>
    <definedName name="ㅁ62" localSheetId="2">#REF!</definedName>
    <definedName name="ㅁ62">#REF!</definedName>
    <definedName name="ㅁ660" localSheetId="3">#REF!</definedName>
    <definedName name="ㅁ660" localSheetId="2">#REF!</definedName>
    <definedName name="ㅁ660">#REF!</definedName>
    <definedName name="ㅁ808" localSheetId="3">[150]내역서!#REF!</definedName>
    <definedName name="ㅁ808" localSheetId="2">[150]내역서!#REF!</definedName>
    <definedName name="ㅁ808">[151]내역서!#REF!</definedName>
    <definedName name="ㅁㄴㅇ" localSheetId="3" hidden="1">{#N/A,#N/A,TRUE,"총괄"}</definedName>
    <definedName name="ㅁㄴㅇ" localSheetId="2" hidden="1">{#N/A,#N/A,TRUE,"총괄"}</definedName>
    <definedName name="ㅁㄴㅇ" hidden="1">{#N/A,#N/A,TRUE,"총괄"}</definedName>
    <definedName name="ㅁㅁ" localSheetId="3">'[152]unit 4'!$A$1:$IV$5</definedName>
    <definedName name="ㅁㅁ" localSheetId="2">'[152]unit 4'!$A$1:$IV$5</definedName>
    <definedName name="ㅁㅁ">'[153]unit 4'!$A$1:$IV$5</definedName>
    <definedName name="ㅁㅁ158" localSheetId="3">#REF!</definedName>
    <definedName name="ㅁㅁ158" localSheetId="2">#REF!</definedName>
    <definedName name="ㅁㅁ158">#REF!</definedName>
    <definedName name="ㅁㅁㅁ">[89]수입!#REF!</definedName>
    <definedName name="ㅁㅁㅁㅁㅁ" localSheetId="3">{"'건축내역'!$A$1:$L$413"}</definedName>
    <definedName name="ㅁㅁㅁㅁㅁ" localSheetId="2">{"'건축내역'!$A$1:$L$413"}</definedName>
    <definedName name="ㅁㅁㅁㅁㅁ">{"'건축내역'!$A$1:$L$413"}</definedName>
    <definedName name="ㅁㅇㄴㄹ" localSheetId="3" hidden="1">{"SJ - 기본 보기",#N/A,FALSE,"공사별 외주견적"}</definedName>
    <definedName name="ㅁㅇㄴㄹ" localSheetId="2" hidden="1">{"SJ - 기본 보기",#N/A,FALSE,"공사별 외주견적"}</definedName>
    <definedName name="ㅁㅇㄴㄹ" hidden="1">{"SJ - 기본 보기",#N/A,FALSE,"공사별 외주견적"}</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마지막">#REF!</definedName>
    <definedName name="매크로1">#REF!</definedName>
    <definedName name="매크로19" localSheetId="3">[154]!매크로19</definedName>
    <definedName name="매크로19">[154]!매크로19</definedName>
    <definedName name="매크로6" localSheetId="3">#REF!</definedName>
    <definedName name="매크로6" localSheetId="2">#REF!</definedName>
    <definedName name="매크로6">#REF!</definedName>
    <definedName name="맥문동" localSheetId="3">#REF!</definedName>
    <definedName name="맥문동" localSheetId="2">#REF!</definedName>
    <definedName name="맥문동">#REF!</definedName>
    <definedName name="맨_데_이" localSheetId="3">#REF!</definedName>
    <definedName name="맨_데_이" localSheetId="2">#REF!</definedName>
    <definedName name="맨_데_이">#REF!</definedName>
    <definedName name="맨데이율">#REF!</definedName>
    <definedName name="모과나무">#REF!</definedName>
    <definedName name="목">#REF!</definedName>
    <definedName name="목1">#REF!</definedName>
    <definedName name="목9">[42]율적용!$B$32</definedName>
    <definedName name="목공" localSheetId="3">#REF!</definedName>
    <definedName name="목공" localSheetId="2">#REF!</definedName>
    <definedName name="목공">#REF!</definedName>
    <definedName name="목공ㅁ">[44]노임단가!$B$4</definedName>
    <definedName name="목도" localSheetId="3">#REF!</definedName>
    <definedName name="목도" localSheetId="2">#REF!</definedName>
    <definedName name="목도">#REF!</definedName>
    <definedName name="목도7">[25]견!#REF!</definedName>
    <definedName name="목도공" localSheetId="3">#REF!</definedName>
    <definedName name="목도공" localSheetId="2">#REF!</definedName>
    <definedName name="목도공">#REF!</definedName>
    <definedName name="목백합" localSheetId="3">#REF!</definedName>
    <definedName name="목백합" localSheetId="2">#REF!</definedName>
    <definedName name="목백합">#REF!</definedName>
    <definedName name="무">[93]견!$I$25</definedName>
    <definedName name="무1">[129]견적!#REF!</definedName>
    <definedName name="무5" localSheetId="3">#REF!</definedName>
    <definedName name="무5" localSheetId="2">#REF!</definedName>
    <definedName name="무5">#REF!</definedName>
    <definedName name="무6" localSheetId="3">[136]견적!$I$24</definedName>
    <definedName name="무6" localSheetId="2">[136]견적!$I$24</definedName>
    <definedName name="무6">[137]견적!$I$24</definedName>
    <definedName name="무9">[42]율적용!$B$28</definedName>
    <definedName name="무궁화" localSheetId="3">#REF!</definedName>
    <definedName name="무궁화" localSheetId="2">#REF!</definedName>
    <definedName name="무궁화">#REF!</definedName>
    <definedName name="무님" localSheetId="3">#REF!</definedName>
    <definedName name="무님" localSheetId="2">#REF!</definedName>
    <definedName name="무님">#REF!</definedName>
    <definedName name="무무" localSheetId="3">#REF!</definedName>
    <definedName name="무무" localSheetId="2">#REF!</definedName>
    <definedName name="무무">#REF!</definedName>
    <definedName name="무선통신" localSheetId="3">'[155]기술부 VENDOR LIST'!#REF!</definedName>
    <definedName name="무선통신" localSheetId="2">'[155]기술부 VENDOR LIST'!#REF!</definedName>
    <definedName name="무선통신">'[155]기술부 VENDOR LIST'!#REF!</definedName>
    <definedName name="무설1" localSheetId="3">#REF!</definedName>
    <definedName name="무설1" localSheetId="2">#REF!</definedName>
    <definedName name="무설1">#REF!</definedName>
    <definedName name="무설11" localSheetId="3">#REF!</definedName>
    <definedName name="무설11" localSheetId="2">#REF!</definedName>
    <definedName name="무설11">#REF!</definedName>
    <definedName name="무설1님" localSheetId="3">#REF!</definedName>
    <definedName name="무설1님" localSheetId="2">#REF!</definedName>
    <definedName name="무설1님">#REF!</definedName>
    <definedName name="무설2">#REF!</definedName>
    <definedName name="무설22">#REF!</definedName>
    <definedName name="무설2님">#REF!</definedName>
    <definedName name="무안">#REF!</definedName>
    <definedName name="무안1">#REF!</definedName>
    <definedName name="무안3">[156]견적서!#REF!</definedName>
    <definedName name="무안5" localSheetId="3">#REF!</definedName>
    <definedName name="무안5" localSheetId="2">#REF!</definedName>
    <definedName name="무안5">#REF!</definedName>
    <definedName name="무정전" localSheetId="3">#REF!</definedName>
    <definedName name="무정전" localSheetId="2">#REF!</definedName>
    <definedName name="무정전">#REF!</definedName>
    <definedName name="문서의_처음" localSheetId="3">#REF!</definedName>
    <definedName name="문서의_처음" localSheetId="2">#REF!</definedName>
    <definedName name="문서의_처음">#REF!</definedName>
    <definedName name="물가자료">#REF!</definedName>
    <definedName name="물량집계">#REF!</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#REF!</definedName>
    <definedName name="ㅂㅂ" localSheetId="3">'[152]unit 4'!$A$6:$Q$603</definedName>
    <definedName name="ㅂㅂ" localSheetId="2">'[152]unit 4'!$A$6:$Q$603</definedName>
    <definedName name="ㅂㅂ">'[153]unit 4'!$A$6:$Q$603</definedName>
    <definedName name="ㅂㅂㅂ">'[157]예산M6-B'!#REF!</definedName>
    <definedName name="박태기" localSheetId="3">#REF!</definedName>
    <definedName name="박태기" localSheetId="2">#REF!</definedName>
    <definedName name="박태기">#REF!</definedName>
    <definedName name="반">'[158]B1(반포1차)'!$B$1:$O$1197</definedName>
    <definedName name="발">[23]견적!#REF!</definedName>
    <definedName name="발1">[23]견적!#REF!</definedName>
    <definedName name="발5" localSheetId="3">#REF!</definedName>
    <definedName name="발5" localSheetId="2">#REF!</definedName>
    <definedName name="발5">#REF!</definedName>
    <definedName name="발전기" localSheetId="3">#REF!</definedName>
    <definedName name="발전기" localSheetId="2">#REF!</definedName>
    <definedName name="발전기">#REF!</definedName>
    <definedName name="방B" localSheetId="3">[92]보할공정!#REF!</definedName>
    <definedName name="방B" localSheetId="2">[92]보할공정!#REF!</definedName>
    <definedName name="방B">[92]보할공정!#REF!</definedName>
    <definedName name="방C" localSheetId="3">[92]보할공정!#REF!</definedName>
    <definedName name="방C" localSheetId="2">[92]보할공정!#REF!</definedName>
    <definedName name="방C">[92]보할공정!#REF!</definedName>
    <definedName name="방D">[92]보할공정!#REF!</definedName>
    <definedName name="방E">[92]보할공정!#REF!</definedName>
    <definedName name="방부B형">[148]일위대가!#REF!</definedName>
    <definedName name="방부대형">[148]일위대가!#REF!</definedName>
    <definedName name="방부이각">[148]일위대가!#REF!</definedName>
    <definedName name="방송">'[159]기술부 VENDOR LIST'!#REF!</definedName>
    <definedName name="방수" localSheetId="3">#REF!</definedName>
    <definedName name="방수" localSheetId="2">#REF!</definedName>
    <definedName name="방수">#REF!</definedName>
    <definedName name="배">[42]율적용!#REF!</definedName>
    <definedName name="배1">[42]율적용!#REF!</definedName>
    <definedName name="배2">[23]견적!#REF!</definedName>
    <definedName name="배3">[160]견적!#REF!</definedName>
    <definedName name="배4">[23]견적!#REF!</definedName>
    <definedName name="배5" localSheetId="3">#REF!</definedName>
    <definedName name="배5" localSheetId="2">#REF!</definedName>
    <definedName name="배5">#REF!</definedName>
    <definedName name="배7">[26]견적!$I$17</definedName>
    <definedName name="배8" localSheetId="3">#REF!</definedName>
    <definedName name="배8" localSheetId="2">#REF!</definedName>
    <definedName name="배8">#REF!</definedName>
    <definedName name="배9">[42]율적용!$B$27</definedName>
    <definedName name="배P" localSheetId="3">[56]견적!#REF!</definedName>
    <definedName name="배P" localSheetId="2">[56]견적!#REF!</definedName>
    <definedName name="배P">[57]견적!#REF!</definedName>
    <definedName name="배관">[161]제작비추산총괄표!#REF!</definedName>
    <definedName name="배관1" localSheetId="3">#REF!</definedName>
    <definedName name="배관1" localSheetId="2">#REF!</definedName>
    <definedName name="배관1">#REF!</definedName>
    <definedName name="배관공a">[162]노임단가!$B$8</definedName>
    <definedName name="배관공공" localSheetId="3">#REF!</definedName>
    <definedName name="배관공공" localSheetId="2">#REF!</definedName>
    <definedName name="배관공공">#REF!</definedName>
    <definedName name="배관공님" localSheetId="3">#REF!</definedName>
    <definedName name="배관공님" localSheetId="2">#REF!</definedName>
    <definedName name="배관공님">#REF!</definedName>
    <definedName name="배노" localSheetId="3">[161]제작비추산총괄표!#REF!</definedName>
    <definedName name="배노" localSheetId="2">[161]제작비추산총괄표!#REF!</definedName>
    <definedName name="배노">[161]제작비추산총괄표!#REF!</definedName>
    <definedName name="배님" localSheetId="3">#REF!</definedName>
    <definedName name="배님" localSheetId="2">#REF!</definedName>
    <definedName name="배님">#REF!</definedName>
    <definedName name="배롱나무" localSheetId="3">#REF!</definedName>
    <definedName name="배롱나무" localSheetId="2">#REF!</definedName>
    <definedName name="배롱나무">#REF!</definedName>
    <definedName name="배배" localSheetId="3">[138]내2!$K$15</definedName>
    <definedName name="배배" localSheetId="2">[138]내2!$K$15</definedName>
    <definedName name="배배">[139]내2!$K$15</definedName>
    <definedName name="배이">[94]견!#REF!</definedName>
    <definedName name="배재">[161]제작비추산총괄표!#REF!</definedName>
    <definedName name="배전">[43]견적!#REF!</definedName>
    <definedName name="배전1" localSheetId="3">#REF!</definedName>
    <definedName name="배전1" localSheetId="2">#REF!</definedName>
    <definedName name="배전1">#REF!</definedName>
    <definedName name="배전전공" localSheetId="3">#REF!</definedName>
    <definedName name="배전전공" localSheetId="2">#REF!</definedName>
    <definedName name="배전전공">#REF!</definedName>
    <definedName name="버" localSheetId="3">[141]견!#REF!</definedName>
    <definedName name="버" localSheetId="2">[141]견!#REF!</definedName>
    <definedName name="버">[141]견!#REF!</definedName>
    <definedName name="버던비트" localSheetId="3">#REF!</definedName>
    <definedName name="버던비트" localSheetId="2">#REF!</definedName>
    <definedName name="버던비트">#REF!</definedName>
    <definedName name="번호" localSheetId="3">#REF!</definedName>
    <definedName name="번호" localSheetId="2">#REF!</definedName>
    <definedName name="번호">#REF!</definedName>
    <definedName name="범위" localSheetId="3">#REF!</definedName>
    <definedName name="범위" localSheetId="2">#REF!</definedName>
    <definedName name="범위">#REF!</definedName>
    <definedName name="벽산봉천동아파트Q">#REF!</definedName>
    <definedName name="벽산봉천동쿼리">#REF!</definedName>
    <definedName name="변5">#REF!</definedName>
    <definedName name="변동경비">#REF!</definedName>
    <definedName name="병수3" localSheetId="3" hidden="1">{#N/A,#N/A,FALSE,"BODY"}</definedName>
    <definedName name="병수3" localSheetId="2" hidden="1">{#N/A,#N/A,FALSE,"BODY"}</definedName>
    <definedName name="병수3" hidden="1">{#N/A,#N/A,FALSE,"BODY"}</definedName>
    <definedName name="보">[42]율적용!#REF!</definedName>
    <definedName name="보1">[42]율적용!#REF!</definedName>
    <definedName name="보2">[23]견적!#REF!</definedName>
    <definedName name="보3">[160]견적!#REF!</definedName>
    <definedName name="보4">[23]견적!#REF!</definedName>
    <definedName name="보5" localSheetId="3">#REF!</definedName>
    <definedName name="보5" localSheetId="2">#REF!</definedName>
    <definedName name="보5">#REF!</definedName>
    <definedName name="보6" localSheetId="3">[136]견적!$I$25</definedName>
    <definedName name="보6" localSheetId="2">[136]견적!$I$25</definedName>
    <definedName name="보6">[137]견적!$I$25</definedName>
    <definedName name="보7">[26]견적!$I$20</definedName>
    <definedName name="보8" localSheetId="3">#REF!</definedName>
    <definedName name="보8" localSheetId="2">#REF!</definedName>
    <definedName name="보8">#REF!</definedName>
    <definedName name="보노">[161]제작비추산총괄표!#REF!</definedName>
    <definedName name="보님" localSheetId="3">#REF!</definedName>
    <definedName name="보님" localSheetId="2">#REF!</definedName>
    <definedName name="보님">#REF!</definedName>
    <definedName name="보동인부" localSheetId="3">#REF!</definedName>
    <definedName name="보동인부" localSheetId="2">#REF!</definedName>
    <definedName name="보동인부">#REF!</definedName>
    <definedName name="보링공" localSheetId="3">#REF!</definedName>
    <definedName name="보링공" localSheetId="2">#REF!</definedName>
    <definedName name="보링공">#REF!</definedName>
    <definedName name="보보" localSheetId="3">[138]내2!$K$16</definedName>
    <definedName name="보보" localSheetId="2">[138]내2!$K$16</definedName>
    <definedName name="보보">[139]내2!$K$16</definedName>
    <definedName name="보온">[161]제작비추산총괄표!#REF!</definedName>
    <definedName name="보이" localSheetId="3">#REF!</definedName>
    <definedName name="보이" localSheetId="2">#REF!</definedName>
    <definedName name="보이">#REF!</definedName>
    <definedName name="보인" localSheetId="3">#REF!</definedName>
    <definedName name="보인" localSheetId="2">#REF!</definedName>
    <definedName name="보인">#REF!</definedName>
    <definedName name="보인1" localSheetId="3">[42]율적용!#REF!</definedName>
    <definedName name="보인1" localSheetId="2">[42]율적용!#REF!</definedName>
    <definedName name="보인1">[42]율적용!#REF!</definedName>
    <definedName name="보인3" localSheetId="3">[156]견적서!#REF!</definedName>
    <definedName name="보인3" localSheetId="2">[156]견적서!#REF!</definedName>
    <definedName name="보인3">[156]견적서!#REF!</definedName>
    <definedName name="보인9">[42]율적용!$B$29</definedName>
    <definedName name="보재">[161]제작비추산총괄표!#REF!</definedName>
    <definedName name="보통" localSheetId="3">#REF!</definedName>
    <definedName name="보통" localSheetId="2">#REF!</definedName>
    <definedName name="보통">#REF!</definedName>
    <definedName name="보통인부" localSheetId="3">#REF!</definedName>
    <definedName name="보통인부" localSheetId="2">#REF!</definedName>
    <definedName name="보통인부">#REF!</definedName>
    <definedName name="보통인부노" localSheetId="3">[36]Sheet6!#REF!</definedName>
    <definedName name="보통인부노" localSheetId="2">[36]Sheet6!#REF!</definedName>
    <definedName name="보통인부노">[37]Sheet6!#REF!</definedName>
    <definedName name="본계약" localSheetId="3">[28]!BlankMacro1</definedName>
    <definedName name="본계약">[28]!BlankMacro1</definedName>
    <definedName name="본사경비" localSheetId="3">#REF!</definedName>
    <definedName name="본사경비" localSheetId="2">#REF!</definedName>
    <definedName name="본사경비">#REF!</definedName>
    <definedName name="부가가치세" localSheetId="3">#REF!</definedName>
    <definedName name="부가가치세" localSheetId="2">#REF!</definedName>
    <definedName name="부가가치세">#REF!</definedName>
    <definedName name="부대" localSheetId="3">#REF!</definedName>
    <definedName name="부대" localSheetId="2">#REF!</definedName>
    <definedName name="부대">#REF!</definedName>
    <definedName name="부대요율">#REF!</definedName>
    <definedName name="부대요율A">#REF!</definedName>
    <definedName name="부대요율E5">#REF!</definedName>
    <definedName name="부대입찰">#REF!</definedName>
    <definedName name="부대입찰서류작성" hidden="1">'[163]갑지(추정)'!#REF!</definedName>
    <definedName name="부채현황">#N/A</definedName>
    <definedName name="분">[43]견적!#REF!</definedName>
    <definedName name="비">[23]견적!#REF!</definedName>
    <definedName name="비____고_매입세" localSheetId="3">#REF!</definedName>
    <definedName name="비____고_매입세" localSheetId="2">#REF!</definedName>
    <definedName name="비____고_매입세">#REF!</definedName>
    <definedName name="비7">[25]견!#REF!</definedName>
    <definedName name="비9">[42]율적용!$B$31</definedName>
    <definedName name="비계" localSheetId="3">#REF!</definedName>
    <definedName name="비계" localSheetId="2">#REF!</definedName>
    <definedName name="비계">#REF!</definedName>
    <definedName name="비계1" localSheetId="3">#REF!</definedName>
    <definedName name="비계1" localSheetId="2">#REF!</definedName>
    <definedName name="비계1">#REF!</definedName>
    <definedName name="비교" hidden="1">255</definedName>
    <definedName name="비교2" localSheetId="3">#REF!</definedName>
    <definedName name="비교2" localSheetId="2">#REF!</definedName>
    <definedName name="비교2">#REF!</definedName>
    <definedName name="비교표1" hidden="1">255</definedName>
    <definedName name="비목1">#REF!</definedName>
    <definedName name="비목2">#REF!</definedName>
    <definedName name="비목3">#REF!</definedName>
    <definedName name="비목4">#REF!</definedName>
    <definedName name="비비추">#REF!</definedName>
    <definedName name="비율">#REF!</definedName>
    <definedName name="ㅅ">#REF!</definedName>
    <definedName name="ㅅㄱㄷ">#REF!</definedName>
    <definedName name="ㅅㅅ">#REF!</definedName>
    <definedName name="사업실적">#REF!</definedName>
    <definedName name="사업환경" localSheetId="3" hidden="1">{#N/A,#N/A,FALSE,"BODY"}</definedName>
    <definedName name="사업환경" localSheetId="2" hidden="1">{#N/A,#N/A,FALSE,"BODY"}</definedName>
    <definedName name="사업환경" hidden="1">{#N/A,#N/A,FALSE,"BODY"}</definedName>
    <definedName name="사원정보">#REF!</definedName>
    <definedName name="산재보험">#REF!</definedName>
    <definedName name="산재보험료">[161]제작비추산총괄표!#REF!</definedName>
    <definedName name="산철쭉" localSheetId="3">#REF!</definedName>
    <definedName name="산철쭉" localSheetId="2">#REF!</definedName>
    <definedName name="산철쭉">#REF!</definedName>
    <definedName name="산출">'[164]수량 산출서(당초)'!$A$1:$A$65536</definedName>
    <definedName name="상수" localSheetId="3">#REF!</definedName>
    <definedName name="상수" localSheetId="2">#REF!</definedName>
    <definedName name="상수">#REF!</definedName>
    <definedName name="상차료" localSheetId="3">#REF!</definedName>
    <definedName name="상차료" localSheetId="2">#REF!</definedName>
    <definedName name="상차료">#REF!</definedName>
    <definedName name="상차료A" localSheetId="3">#REF!</definedName>
    <definedName name="상차료A" localSheetId="2">#REF!</definedName>
    <definedName name="상차료A">#REF!</definedName>
    <definedName name="상차료E5">#REF!</definedName>
    <definedName name="새이름" localSheetId="3" hidden="1">{#N/A,#N/A,FALSE,"결의서";#N/A,#N/A,FALSE,"내역서";#N/A,#N/A,FALSE,"도급예상";#N/A,#N/A,FALSE,"시방서"}</definedName>
    <definedName name="새이름" localSheetId="2" hidden="1">{#N/A,#N/A,FALSE,"결의서";#N/A,#N/A,FALSE,"내역서";#N/A,#N/A,FALSE,"도급예상";#N/A,#N/A,FALSE,"시방서"}</definedName>
    <definedName name="새이름" hidden="1">{#N/A,#N/A,FALSE,"결의서";#N/A,#N/A,FALSE,"내역서";#N/A,#N/A,FALSE,"도급예상";#N/A,#N/A,FALSE,"시방서"}</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서원기산">#REF!</definedName>
    <definedName name="선그리">#REF!</definedName>
    <definedName name="설" localSheetId="3" hidden="1">{#N/A,#N/A,TRUE,"총괄"}</definedName>
    <definedName name="설" localSheetId="2" hidden="1">{#N/A,#N/A,TRUE,"총괄"}</definedName>
    <definedName name="설" hidden="1">{#N/A,#N/A,TRUE,"총괄"}</definedName>
    <definedName name="설변" localSheetId="3" hidden="1">{#N/A,#N/A,TRUE,"총괄"}</definedName>
    <definedName name="설변" localSheetId="2" hidden="1">{#N/A,#N/A,TRUE,"총괄"}</definedName>
    <definedName name="설변" hidden="1">{#N/A,#N/A,TRUE,"총괄"}</definedName>
    <definedName name="성" localSheetId="3" hidden="1">{#N/A,#N/A,FALSE,"결의서";#N/A,#N/A,FALSE,"내역서";#N/A,#N/A,FALSE,"도급예상";#N/A,#N/A,FALSE,"시방서"}</definedName>
    <definedName name="성" localSheetId="2" hidden="1">{#N/A,#N/A,FALSE,"결의서";#N/A,#N/A,FALSE,"내역서";#N/A,#N/A,FALSE,"도급예상";#N/A,#N/A,FALSE,"시방서"}</definedName>
    <definedName name="성" hidden="1">{#N/A,#N/A,FALSE,"결의서";#N/A,#N/A,FALSE,"내역서";#N/A,#N/A,FALSE,"도급예상";#N/A,#N/A,FALSE,"시방서"}</definedName>
    <definedName name="성명">#REF!</definedName>
    <definedName name="성보분계원본" localSheetId="3" hidden="1">{#N/A,#N/A,FALSE,"결의서";#N/A,#N/A,FALSE,"내역서";#N/A,#N/A,FALSE,"도급예상";#N/A,#N/A,FALSE,"시방서"}</definedName>
    <definedName name="성보분계원본" localSheetId="2" hidden="1">{#N/A,#N/A,FALSE,"결의서";#N/A,#N/A,FALSE,"내역서";#N/A,#N/A,FALSE,"도급예상";#N/A,#N/A,FALSE,"시방서"}</definedName>
    <definedName name="성보분계원본" hidden="1">{#N/A,#N/A,FALSE,"결의서";#N/A,#N/A,FALSE,"내역서";#N/A,#N/A,FALSE,"도급예상";#N/A,#N/A,FALSE,"시방서"}</definedName>
    <definedName name="세일">#N/A</definedName>
    <definedName name="소">[43]견적!#REF!</definedName>
    <definedName name="소_장" localSheetId="3">#REF!</definedName>
    <definedName name="소_장" localSheetId="2">#REF!</definedName>
    <definedName name="소_장">#REF!</definedName>
    <definedName name="소B">[92]보할공정!#REF!</definedName>
    <definedName name="소C">[92]보할공정!#REF!</definedName>
    <definedName name="소D">[92]보할공정!#REF!</definedName>
    <definedName name="소E">[92]보할공정!#REF!</definedName>
    <definedName name="소거" localSheetId="3">#REF!</definedName>
    <definedName name="소거" localSheetId="2">#REF!</definedName>
    <definedName name="소거">#REF!</definedName>
    <definedName name="소계" localSheetId="3">#REF!</definedName>
    <definedName name="소계" localSheetId="2">#REF!</definedName>
    <definedName name="소계">#REF!</definedName>
    <definedName name="소나무" localSheetId="3">#REF!</definedName>
    <definedName name="소나무" localSheetId="2">#REF!</definedName>
    <definedName name="소나무">#REF!</definedName>
    <definedName name="소모" localSheetId="3" hidden="1">{#N/A,#N/A,TRUE,"MATERIAL COST"}</definedName>
    <definedName name="소모" localSheetId="2" hidden="1">{#N/A,#N/A,TRUE,"MATERIAL COST"}</definedName>
    <definedName name="소모" hidden="1">{#N/A,#N/A,TRUE,"MATERIAL COST"}</definedName>
    <definedName name="소방" localSheetId="3" hidden="1">{"SJ - 기본 보기",#N/A,FALSE,"공사별 외주견적"}</definedName>
    <definedName name="소방" localSheetId="2" hidden="1">{"SJ - 기본 보기",#N/A,FALSE,"공사별 외주견적"}</definedName>
    <definedName name="소방" hidden="1">{"SJ - 기본 보기",#N/A,FALSE,"공사별 외주견적"}</definedName>
    <definedName name="소일위대가1">#REF!</definedName>
    <definedName name="소형B손료">'[132]기계경비(시간당)'!$H$240</definedName>
    <definedName name="손료" localSheetId="3">#REF!</definedName>
    <definedName name="손료" localSheetId="2">#REF!</definedName>
    <definedName name="손료">#REF!</definedName>
    <definedName name="손료1" localSheetId="3">#REF!</definedName>
    <definedName name="손료1" localSheetId="2">#REF!</definedName>
    <definedName name="손료1">#REF!</definedName>
    <definedName name="손료A" localSheetId="3">#REF!</definedName>
    <definedName name="손료A" localSheetId="2">#REF!</definedName>
    <definedName name="손료A">#REF!</definedName>
    <definedName name="손익" localSheetId="3" hidden="1">{#N/A,#N/A,FALSE,"BODY"}</definedName>
    <definedName name="손익" localSheetId="2" hidden="1">{#N/A,#N/A,FALSE,"BODY"}</definedName>
    <definedName name="손익" hidden="1">{#N/A,#N/A,FALSE,"BODY"}</definedName>
    <definedName name="송">#REF!</definedName>
    <definedName name="수____종">#REF!</definedName>
    <definedName name="수_량">#N/A</definedName>
    <definedName name="수5">#REF!</definedName>
    <definedName name="수up">#REF!</definedName>
    <definedName name="수금3">#REF!</definedName>
    <definedName name="수도광열비">#REF!</definedName>
    <definedName name="수도료">#REF!</definedName>
    <definedName name="수량">'[164]수량 산출서(당초)'!$A$1:$A$65536</definedName>
    <definedName name="수량U" localSheetId="3">#REF!</definedName>
    <definedName name="수량U" localSheetId="2">#REF!</definedName>
    <definedName name="수량U">#REF!</definedName>
    <definedName name="수량산출서" localSheetId="3">#REF!</definedName>
    <definedName name="수량산출서" localSheetId="2">#REF!</definedName>
    <definedName name="수량산출서">#REF!</definedName>
    <definedName name="수목" localSheetId="3">#REF!</definedName>
    <definedName name="수목" localSheetId="2">#REF!</definedName>
    <definedName name="수목">#REF!</definedName>
    <definedName name="수수꽃다리">#REF!</definedName>
    <definedName name="수입1월">[89]수입!#REF!</definedName>
    <definedName name="수입계획" localSheetId="3">#REF!</definedName>
    <definedName name="수입계획" localSheetId="2">#REF!</definedName>
    <definedName name="수입계획">#REF!</definedName>
    <definedName name="수정부대공사2" localSheetId="3">{"Book1","동절기공사.xls"}</definedName>
    <definedName name="수정부대공사2" localSheetId="2">{"Book1","동절기공사.xls"}</definedName>
    <definedName name="수정부대공사2">{"Book1","동절기공사.xls"}</definedName>
    <definedName name="순기1">#REF!</definedName>
    <definedName name="순기2">#REF!</definedName>
    <definedName name="순제조원가">#REF!</definedName>
    <definedName name="스">[43]견적!#REF!</definedName>
    <definedName name="시" localSheetId="3">#REF!</definedName>
    <definedName name="시" localSheetId="2">#REF!</definedName>
    <definedName name="시">#REF!</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일위금액">#REF!</definedName>
    <definedName name="시설투자" localSheetId="3">[0]!_a1Z,[0]!_a2Z</definedName>
    <definedName name="시설투자" localSheetId="1">[0]!_a1Z,[0]!_a2Z</definedName>
    <definedName name="시설투자" localSheetId="2">[0]!_a1Z,[0]!_a2Z</definedName>
    <definedName name="시설투자">[0]!_a1Z,[0]!_a2Z</definedName>
    <definedName name="시설투자2" localSheetId="3">[0]!_a1Z,[0]!_a2Z</definedName>
    <definedName name="시설투자2" localSheetId="1">[0]!_a1Z,[0]!_a2Z</definedName>
    <definedName name="시설투자2" localSheetId="2">[0]!_a1Z,[0]!_a2Z</definedName>
    <definedName name="시설투자2">[0]!_a1Z,[0]!_a2Z</definedName>
    <definedName name="시운전시간">[165]시운전연료!$B$13:$F$16</definedName>
    <definedName name="시운전일수">[165]시운전연료!$B$19:$F$22</definedName>
    <definedName name="시장" localSheetId="3">#REF!</definedName>
    <definedName name="시장" localSheetId="2">#REF!</definedName>
    <definedName name="시장">#REF!</definedName>
    <definedName name="시험편">#REF!</definedName>
    <definedName name="식재">#REF!</definedName>
    <definedName name="신">[23]견적!#REF!</definedName>
    <definedName name="신1">[23]견적!#REF!</definedName>
    <definedName name="신명식사장" localSheetId="3">#REF!</definedName>
    <definedName name="신명식사장" localSheetId="2">#REF!</definedName>
    <definedName name="신명식사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등급" localSheetId="3">[166]기초코드!$B$11:$D$18</definedName>
    <definedName name="신용등급" localSheetId="2">[166]기초코드!$B$11:$D$18</definedName>
    <definedName name="신용등급">[167]기초코드!$B$11:$D$18</definedName>
    <definedName name="실_행_금_액" localSheetId="3">#REF!</definedName>
    <definedName name="실_행_금_액" localSheetId="2">#REF!</definedName>
    <definedName name="실_행_금_액">#REF!</definedName>
    <definedName name="실인">[42]율적용!$D$4</definedName>
    <definedName name="실행" localSheetId="3">#REF!</definedName>
    <definedName name="실행" localSheetId="2">#REF!</definedName>
    <definedName name="실행">#REF!</definedName>
    <definedName name="실행금액" localSheetId="3">#REF!</definedName>
    <definedName name="실행금액" localSheetId="2">#REF!</definedName>
    <definedName name="실행금액">#REF!</definedName>
    <definedName name="실행단가" localSheetId="3">#REF!</definedName>
    <definedName name="실행단가" localSheetId="2">#REF!</definedName>
    <definedName name="실행단가">#REF!</definedName>
    <definedName name="실행율">#REF!</definedName>
    <definedName name="실행인건비율">#REF!</definedName>
    <definedName name="ㅇ">#REF!</definedName>
    <definedName name="ㅇㄹ">#REF!</definedName>
    <definedName name="ㅇㄹㄹ" hidden="1">#REF!</definedName>
    <definedName name="ㅇㅇ">#REF!</definedName>
    <definedName name="ㅇㅇㅇ" localSheetId="3">[162]노임단가!$B$20</definedName>
    <definedName name="ㅇㅇㅇ" localSheetId="2">[162]노임단가!$B$20</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[23]견적!#REF!</definedName>
    <definedName name="아1">[23]견적!#REF!</definedName>
    <definedName name="아연도28" localSheetId="3">#REF!</definedName>
    <definedName name="아연도28" localSheetId="2">#REF!</definedName>
    <definedName name="아연도28">#REF!</definedName>
    <definedName name="아연도28C" localSheetId="3">[36]Sheet6!#REF!</definedName>
    <definedName name="아연도28C" localSheetId="2">[36]Sheet6!#REF!</definedName>
    <definedName name="아연도28C">[37]Sheet6!#REF!</definedName>
    <definedName name="안산3차아파트" localSheetId="3">#REF!</definedName>
    <definedName name="안산3차아파트" localSheetId="2">#REF!</definedName>
    <definedName name="안산3차아파트">#REF!</definedName>
    <definedName name="안전관리비" localSheetId="3">#REF!</definedName>
    <definedName name="안전관리비" localSheetId="2">#REF!</definedName>
    <definedName name="안전관리비">#REF!</definedName>
    <definedName name="압입압축기25간재">[90]G.R300경비!$F$34</definedName>
    <definedName name="압입압축기25노무">[90]G.R300경비!$F$39</definedName>
    <definedName name="압입압축기25손료">[90]G.R300경비!$F$25</definedName>
    <definedName name="압입운반차4.5간재">[90]G.R300경비!$F$59</definedName>
    <definedName name="압입운반차4.5노무">[90]G.R300경비!$F$64</definedName>
    <definedName name="압입운반차4.5손료">[90]G.R300경비!$F$50</definedName>
    <definedName name="압입운반차4간재">[90]G.R300경비!$F$84</definedName>
    <definedName name="압입운반차4노무">[90]G.R300경비!$F$89</definedName>
    <definedName name="압입운반차4손료">[90]G.R300경비!$F$75</definedName>
    <definedName name="애자" localSheetId="3">#REF!</definedName>
    <definedName name="애자" localSheetId="2">#REF!</definedName>
    <definedName name="애자">#REF!</definedName>
    <definedName name="양식" localSheetId="3">#REF!</definedName>
    <definedName name="양식" localSheetId="2">#REF!</definedName>
    <definedName name="양식">#REF!</definedName>
    <definedName name="양액이기열" localSheetId="3">{"Book1","동절기공사.xls"}</definedName>
    <definedName name="양액이기열" localSheetId="2">{"Book1","동절기공사.xls"}</definedName>
    <definedName name="양액이기열">{"Book1","동절기공사.xls"}</definedName>
    <definedName name="양액통영" localSheetId="3">[28]이순배내역서!양액통영</definedName>
    <definedName name="양액통영">[28]이순배내역서!양액통영</definedName>
    <definedName name="어" localSheetId="3">#REF!</definedName>
    <definedName name="어" localSheetId="2">#REF!</definedName>
    <definedName name="어">#REF!</definedName>
    <definedName name="얼" localSheetId="3">#REF!</definedName>
    <definedName name="얼" localSheetId="2">#REF!</definedName>
    <definedName name="얼">#REF!</definedName>
    <definedName name="업체" localSheetId="3">#REF!</definedName>
    <definedName name="업체" localSheetId="2">#REF!</definedName>
    <definedName name="업체">#REF!</definedName>
    <definedName name="업체리스트">#REF!</definedName>
    <definedName name="업체명">#REF!</definedName>
    <definedName name="없음" hidden="1">[168]DHEQSUPT!#REF!</definedName>
    <definedName name="여과지동" localSheetId="3">#REF!</definedName>
    <definedName name="여과지동" localSheetId="2">#REF!</definedName>
    <definedName name="여과지동">#REF!</definedName>
    <definedName name="연대대표">[127]정보!#REF!</definedName>
    <definedName name="연대법인">[127]정보!#REF!</definedName>
    <definedName name="연대상호">[127]정보!#REF!</definedName>
    <definedName name="연대전화">[127]정보!#REF!</definedName>
    <definedName name="연대주민">[127]정보!#REF!</definedName>
    <definedName name="연대주소">[127]정보!#REF!</definedName>
    <definedName name="연대팩스">[127]정보!#REF!</definedName>
    <definedName name="연료">[165]시운전연료!$B$26:$F$28</definedName>
    <definedName name="연습" localSheetId="3">#REF!</definedName>
    <definedName name="연습" localSheetId="2">#REF!</definedName>
    <definedName name="연습">#REF!</definedName>
    <definedName name="영" localSheetId="3">#REF!</definedName>
    <definedName name="영" localSheetId="2">#REF!</definedName>
    <definedName name="영">#REF!</definedName>
    <definedName name="영산홍" localSheetId="3">#REF!</definedName>
    <definedName name="영산홍" localSheetId="2">#REF!</definedName>
    <definedName name="영산홍">#REF!</definedName>
    <definedName name="영역_1">#REF!</definedName>
    <definedName name="오">#REF!</definedName>
    <definedName name="완금">#REF!</definedName>
    <definedName name="왕벚나무">#REF!</definedName>
    <definedName name="왜그래">#REF!</definedName>
    <definedName name="왜성도라지">#REF!</definedName>
    <definedName name="외주비교" localSheetId="3" hidden="1">{#N/A,#N/A,FALSE,"결의서";#N/A,#N/A,FALSE,"내역서";#N/A,#N/A,FALSE,"도급예상";#N/A,#N/A,FALSE,"시방서"}</definedName>
    <definedName name="외주비교" localSheetId="2" hidden="1">{#N/A,#N/A,FALSE,"결의서";#N/A,#N/A,FALSE,"내역서";#N/A,#N/A,FALSE,"도급예상";#N/A,#N/A,FALSE,"시방서"}</definedName>
    <definedName name="외주비교" hidden="1">{#N/A,#N/A,FALSE,"결의서";#N/A,#N/A,FALSE,"내역서";#N/A,#N/A,FALSE,"도급예상";#N/A,#N/A,FALSE,"시방서"}</definedName>
    <definedName name="용">[141]견!#REF!</definedName>
    <definedName name="용5" localSheetId="3">#REF!</definedName>
    <definedName name="용5" localSheetId="2">#REF!</definedName>
    <definedName name="용5">#REF!</definedName>
    <definedName name="용7">[25]견!#REF!</definedName>
    <definedName name="용접" localSheetId="3">#REF!</definedName>
    <definedName name="용접" localSheetId="2">#REF!</definedName>
    <definedName name="용접">#REF!</definedName>
    <definedName name="용접공" localSheetId="3">#REF!</definedName>
    <definedName name="용접공" localSheetId="2">#REF!</definedName>
    <definedName name="용접공">#REF!</definedName>
    <definedName name="운반" localSheetId="3">[169]재료비!#REF!</definedName>
    <definedName name="운반" localSheetId="2">[169]재료비!#REF!</definedName>
    <definedName name="운반">[169]재료비!#REF!</definedName>
    <definedName name="운반비" localSheetId="3">#REF!</definedName>
    <definedName name="운반비" localSheetId="2">#REF!</definedName>
    <definedName name="운반비">#REF!</definedName>
    <definedName name="운전" localSheetId="3">#REF!</definedName>
    <definedName name="운전" localSheetId="2">#REF!</definedName>
    <definedName name="운전">#REF!</definedName>
    <definedName name="원_가_계_산_서" localSheetId="3">#REF!</definedName>
    <definedName name="원_가_계_산_서" localSheetId="2">#REF!</definedName>
    <definedName name="원_가_계_산_서">#REF!</definedName>
    <definedName name="원가">#REF!</definedName>
    <definedName name="원가1">#REF!</definedName>
    <definedName name="원가계획" localSheetId="3" hidden="1">{#N/A,#N/A,FALSE,"BODY"}</definedName>
    <definedName name="원가계획" localSheetId="2" hidden="1">{#N/A,#N/A,FALSE,"BODY"}</definedName>
    <definedName name="원가계획" hidden="1">{#N/A,#N/A,FALSE,"BODY"}</definedName>
    <definedName name="원가소계">#REF!</definedName>
    <definedName name="원자력할증" localSheetId="3">'[170]#2정산'!#REF!</definedName>
    <definedName name="원자력할증" localSheetId="2">'[170]#2정산'!#REF!</definedName>
    <definedName name="원자력할증">'[171]#2정산'!#REF!</definedName>
    <definedName name="월간수입숨김">[172]일일!$D$1:$E$65536,[172]일일!$G$1:$H$65536,[172]일일!$J$1:$K$65536,[172]일일!$M$1:$N$65536,[172]일일!$P$1:$Q$65536,[172]일일!$S$1:$T$65536,[172]일일!$V$1:$Z$65536,[172]일일!$AB$1:$AC$65536,[172]일일!$AE$1:$AF$65536,[172]일일!$AH$1:$AI$65536,[172]일일!$AK$1:$AL$65536,[172]일일!$AN$1:$AO$65536,[172]일일!$AQ$1:$AU$65536,[172]일일!$AW$1:$AX$65536,[172]일일!$AZ$1:$BA$65536,[172]일일!$BC$1:$BD$65536,[172]일일!$BF$1:$BG$65536,[172]일일!$BI$1:$BJ$65536,[172]일일!$BL$1:$BP$65536,[172]일일!$BR$1:$BS$65536,[172]일일!$BU$1:$BV$65536,[172]일일!$BX$1:$BY$65536,[172]일일!$CA$1:$CB$65536,[172]일일!$CD$1:$CE$65536,[172]일일!$CG$1:$CK$65536,[172]일일!$CM$1:$CN$65536,[172]일일!$CP$1:$CQ$65536,[172]일일!$CS$1:$CT$65536,[172]일일!$CV$1:$CW$65536,[172]일일!$CY$1:$CZ$65536,[172]일일!$DB$1:$EA$65536</definedName>
    <definedName name="위님" localSheetId="3">#REF!</definedName>
    <definedName name="위님" localSheetId="2">#REF!</definedName>
    <definedName name="위님">#REF!</definedName>
    <definedName name="위위" localSheetId="3">#REF!</definedName>
    <definedName name="위위" localSheetId="2">#REF!</definedName>
    <definedName name="위위">#REF!</definedName>
    <definedName name="윙비트">#REF!</definedName>
    <definedName name="윙비트6">[173]sheet1!#REF!</definedName>
    <definedName name="윙비트8" localSheetId="3">#REF!</definedName>
    <definedName name="윙비트8" localSheetId="2">#REF!</definedName>
    <definedName name="윙비트8">#REF!</definedName>
    <definedName name="은행나무" localSheetId="3">#REF!</definedName>
    <definedName name="은행나무" localSheetId="2">#REF!</definedName>
    <definedName name="은행나무">#REF!</definedName>
    <definedName name="을1" localSheetId="3">#REF!</definedName>
    <definedName name="을1" localSheetId="2">#REF!</definedName>
    <definedName name="을1">#REF!</definedName>
    <definedName name="을1a">#REF!</definedName>
    <definedName name="을1b">#REF!</definedName>
    <definedName name="이">#REF!</definedName>
    <definedName name="이1">[42]율적용!#REF!</definedName>
    <definedName name="이각A형">[148]일위대가!#REF!</definedName>
    <definedName name="이각B형">[174]일위대가!#REF!</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병철" localSheetId="3">[28]!BlankMacro1</definedName>
    <definedName name="이병철">[28]!BlankMacro1</definedName>
    <definedName name="이송료" localSheetId="3">#REF!</definedName>
    <definedName name="이송료" localSheetId="2">#REF!</definedName>
    <definedName name="이송료">#REF!</definedName>
    <definedName name="이송료A" localSheetId="3">#REF!</definedName>
    <definedName name="이송료A" localSheetId="2">#REF!</definedName>
    <definedName name="이송료A">#REF!</definedName>
    <definedName name="이송료E5" localSheetId="3">#REF!</definedName>
    <definedName name="이송료E5" localSheetId="2">#REF!</definedName>
    <definedName name="이송료E5">#REF!</definedName>
    <definedName name="이식">#REF!</definedName>
    <definedName name="이윤">[169]재료비!#REF!</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이행구성원" localSheetId="3">[166]기초코드!$B$22:$D$26</definedName>
    <definedName name="이행구성원" localSheetId="2">[166]기초코드!$B$22:$D$26</definedName>
    <definedName name="이행구성원">[167]기초코드!$B$22:$D$26</definedName>
    <definedName name="인">[42]율적용!#REF!</definedName>
    <definedName name="인_건_비" localSheetId="3">#REF!</definedName>
    <definedName name="인_건_비" localSheetId="2">#REF!</definedName>
    <definedName name="인_건_비">#REF!</definedName>
    <definedName name="인1">[42]율적용!#REF!</definedName>
    <definedName name="인2" localSheetId="3">#REF!</definedName>
    <definedName name="인2" localSheetId="2">#REF!</definedName>
    <definedName name="인2">#REF!</definedName>
    <definedName name="인3">[43]견적!#REF!</definedName>
    <definedName name="인4">[23]견적!#REF!</definedName>
    <definedName name="인5" localSheetId="3">#REF!</definedName>
    <definedName name="인5" localSheetId="2">#REF!</definedName>
    <definedName name="인5">#REF!</definedName>
    <definedName name="인6" localSheetId="3">[136]견적!$I$15</definedName>
    <definedName name="인6" localSheetId="2">[136]견적!$I$15</definedName>
    <definedName name="인6">[137]견적!$I$15</definedName>
    <definedName name="인7">[25]견!#REF!</definedName>
    <definedName name="인8">[23]견적!$I$14</definedName>
    <definedName name="인9">[42]율적용!$B$4</definedName>
    <definedName name="인B">[92]보할공정!#REF!</definedName>
    <definedName name="인C">[92]보할공정!#REF!</definedName>
    <definedName name="인D">[92]보할공정!#REF!</definedName>
    <definedName name="인E">[92]보할공정!#REF!</definedName>
    <definedName name="인건" localSheetId="3">[133]견적!#REF!</definedName>
    <definedName name="인건" localSheetId="2">[133]견적!#REF!</definedName>
    <definedName name="인건">[134]견적!#REF!</definedName>
    <definedName name="인건1">[129]견적!#REF!</definedName>
    <definedName name="인건2" localSheetId="3">#REF!</definedName>
    <definedName name="인건2" localSheetId="2">#REF!</definedName>
    <definedName name="인건2">#REF!</definedName>
    <definedName name="인건3">[26]견적!#REF!</definedName>
    <definedName name="인건비" localSheetId="3">#REF!</definedName>
    <definedName name="인건비" localSheetId="2">#REF!</definedName>
    <definedName name="인건비">#REF!</definedName>
    <definedName name="인건비산출">[140]MATERIAL!$B$1:$P$781</definedName>
    <definedName name="인계" localSheetId="3">[125]갑지!#REF!</definedName>
    <definedName name="인계" localSheetId="2">[125]갑지!#REF!</definedName>
    <definedName name="인계">[126]갑지!#REF!</definedName>
    <definedName name="인계5" localSheetId="3">#REF!</definedName>
    <definedName name="인계5" localSheetId="2">#REF!</definedName>
    <definedName name="인계5">#REF!</definedName>
    <definedName name="인동덩쿨" localSheetId="3">#REF!</definedName>
    <definedName name="인동덩쿨" localSheetId="2">#REF!</definedName>
    <definedName name="인동덩쿨">#REF!</definedName>
    <definedName name="인쇄범위" localSheetId="3">#REF!</definedName>
    <definedName name="인쇄범위" localSheetId="2">#REF!</definedName>
    <definedName name="인쇄범위">#REF!</definedName>
    <definedName name="인쇄제목">#REF!</definedName>
    <definedName name="인전">'[175]갑(전기)'!#REF!</definedName>
    <definedName name="인터폰">'[176]기술부 VENDOR LIST'!#REF!</definedName>
    <definedName name="인할" localSheetId="3">#REF!</definedName>
    <definedName name="인할" localSheetId="2">#REF!</definedName>
    <definedName name="인할">#REF!</definedName>
    <definedName name="일">#N/A</definedName>
    <definedName name="일.구" localSheetId="3">#REF!</definedName>
    <definedName name="일.구" localSheetId="2">#REF!</definedName>
    <definedName name="일.구">#REF!</definedName>
    <definedName name="일.사" localSheetId="3">#REF!</definedName>
    <definedName name="일.사" localSheetId="2">#REF!</definedName>
    <definedName name="일.사">#REF!</definedName>
    <definedName name="일.삼">#REF!</definedName>
    <definedName name="일.십">#REF!</definedName>
    <definedName name="일.십사">#REF!</definedName>
    <definedName name="일.십삼">#REF!</definedName>
    <definedName name="일.십이">#REF!</definedName>
    <definedName name="일.십일">#REF!</definedName>
    <definedName name="일.오">#REF!</definedName>
    <definedName name="일.육">#REF!</definedName>
    <definedName name="일.이">#REF!</definedName>
    <definedName name="일.일">#REF!</definedName>
    <definedName name="일.칠">#REF!</definedName>
    <definedName name="일.팔">#REF!</definedName>
    <definedName name="일관">[169]재료비!#REF!</definedName>
    <definedName name="일련번호" localSheetId="3">#REF!</definedName>
    <definedName name="일련번호" localSheetId="2">#REF!</definedName>
    <definedName name="일련번호">#REF!</definedName>
    <definedName name="일반관리비" localSheetId="3">#REF!</definedName>
    <definedName name="일반관리비" localSheetId="2">#REF!</definedName>
    <definedName name="일반관리비">#REF!</definedName>
    <definedName name="일위" localSheetId="3">#REF!,#REF!</definedName>
    <definedName name="일위" localSheetId="2">#REF!,#REF!</definedName>
    <definedName name="일위">#REF!,#REF!</definedName>
    <definedName name="일위계장">[177]INSTR!$A$2:$K$162</definedName>
    <definedName name="일위대가" localSheetId="3">#REF!</definedName>
    <definedName name="일위대가" localSheetId="2">#REF!</definedName>
    <definedName name="일위대가">#REF!</definedName>
    <definedName name="일위대가1" localSheetId="3">#REF!</definedName>
    <definedName name="일위대가1" localSheetId="2">#REF!</definedName>
    <definedName name="일위대가1">#REF!</definedName>
    <definedName name="일위대가목록_2" localSheetId="3">#REF!</definedName>
    <definedName name="일위대가목록_2" localSheetId="2">#REF!</definedName>
    <definedName name="일위대가목록_2">#REF!</definedName>
    <definedName name="일위대가목록_2_1">#REF!</definedName>
    <definedName name="일위대가목록_2_2">#REF!</definedName>
    <definedName name="일위대가목록_3">#REF!</definedName>
    <definedName name="일위대가목록3">'[178]#2_일위대가목록'!$B$4:$J$1978</definedName>
    <definedName name="일위대가표" localSheetId="3">#REF!</definedName>
    <definedName name="일위대가표" localSheetId="2">#REF!</definedName>
    <definedName name="일위대가표">#REF!</definedName>
    <definedName name="일위산출" localSheetId="3">#REF!</definedName>
    <definedName name="일위산출" localSheetId="2">#REF!</definedName>
    <definedName name="일위산출">#REF!</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임시동력">#REF!</definedName>
    <definedName name="임시동력2">#REF!</definedName>
    <definedName name="입력하세요">[179]제경비!#REF!</definedName>
    <definedName name="입범석" localSheetId="3">#REF!</definedName>
    <definedName name="입범석" localSheetId="2">#REF!</definedName>
    <definedName name="입범석">#REF!</definedName>
    <definedName name="ㅈ" localSheetId="3">#REF!</definedName>
    <definedName name="ㅈ" localSheetId="2">#REF!</definedName>
    <definedName name="ㅈ">#REF!</definedName>
    <definedName name="ㅈㅂㅈ" localSheetId="3">#REF!</definedName>
    <definedName name="ㅈㅂㅈ" localSheetId="2">#REF!</definedName>
    <definedName name="ㅈㅂㅈ">#REF!</definedName>
    <definedName name="ㅈ이" localSheetId="3">[94]견!#REF!</definedName>
    <definedName name="ㅈ이" localSheetId="2">[94]견!#REF!</definedName>
    <definedName name="ㅈ이">[94]견!#REF!</definedName>
    <definedName name="ㅈㅈ" localSheetId="3">'[152]unit 4'!$A$6:$Q$603</definedName>
    <definedName name="ㅈㅈ" localSheetId="2">'[152]unit 4'!$A$6:$Q$603</definedName>
    <definedName name="ㅈㅈ">'[153]unit 4'!$A$6:$Q$603</definedName>
    <definedName name="ㅈㅈㅈ" localSheetId="3">#REF!</definedName>
    <definedName name="ㅈㅈㅈ" localSheetId="2">#REF!</definedName>
    <definedName name="ㅈㅈㅈ">#REF!</definedName>
    <definedName name="자">[42]율적용!#REF!</definedName>
    <definedName name="자_재_비" localSheetId="3">#REF!</definedName>
    <definedName name="자_재_비" localSheetId="2">#REF!</definedName>
    <definedName name="자_재_비">#REF!</definedName>
    <definedName name="자0">[42]율적용!$B$10</definedName>
    <definedName name="자1" localSheetId="3">#REF!</definedName>
    <definedName name="자1" localSheetId="2">#REF!</definedName>
    <definedName name="자1">#REF!</definedName>
    <definedName name="자10">[42]율적용!$B$17</definedName>
    <definedName name="자2" localSheetId="3">#REF!</definedName>
    <definedName name="자2" localSheetId="2">#REF!</definedName>
    <definedName name="자2">#REF!</definedName>
    <definedName name="자3">[180]견적!#REF!</definedName>
    <definedName name="자4">[181]견적!#REF!</definedName>
    <definedName name="자5" localSheetId="3">#REF!</definedName>
    <definedName name="자5" localSheetId="2">#REF!</definedName>
    <definedName name="자5">#REF!</definedName>
    <definedName name="자6">[181]견적!$I$14</definedName>
    <definedName name="자7">[42]율적용!#REF!</definedName>
    <definedName name="자78">[42]율적용!#REF!</definedName>
    <definedName name="자7UP">[182]견!#REF!</definedName>
    <definedName name="자8">[183]견적!$I$14</definedName>
    <definedName name="자9">[42]율적용!$B$18</definedName>
    <definedName name="자U">[156]견적서!#REF!</definedName>
    <definedName name="자UP">[182]견!#REF!</definedName>
    <definedName name="자갈" localSheetId="3">#REF!</definedName>
    <definedName name="자갈" localSheetId="2">#REF!</definedName>
    <definedName name="자갈">#REF!</definedName>
    <definedName name="자계">'[175]갑(계장)'!#REF!</definedName>
    <definedName name="자계5" localSheetId="3">#REF!</definedName>
    <definedName name="자계5" localSheetId="2">#REF!</definedName>
    <definedName name="자계5">#REF!</definedName>
    <definedName name="자귀나무" localSheetId="3">#REF!</definedName>
    <definedName name="자귀나무" localSheetId="2">#REF!</definedName>
    <definedName name="자귀나무">#REF!</definedName>
    <definedName name="자료" localSheetId="3">#REF!</definedName>
    <definedName name="자료" localSheetId="2">#REF!</definedName>
    <definedName name="자료">#REF!</definedName>
    <definedName name="자재">#REF!</definedName>
    <definedName name="자재1">#REF!</definedName>
    <definedName name="자재10">[184]견적!#REF!</definedName>
    <definedName name="자재11">[185]견적!#REF!</definedName>
    <definedName name="자재12">[185]견적!#REF!</definedName>
    <definedName name="자재2" localSheetId="3">#REF!</definedName>
    <definedName name="자재2" localSheetId="2">#REF!</definedName>
    <definedName name="자재2">#REF!</definedName>
    <definedName name="자재3">[26]견적!#REF!</definedName>
    <definedName name="자재4">[185]견적!#REF!</definedName>
    <definedName name="자재5">[185]견적!#REF!</definedName>
    <definedName name="자재6">[185]견적!#REF!</definedName>
    <definedName name="자재7">[185]견적!#REF!</definedName>
    <definedName name="자재8">[185]견적!#REF!</definedName>
    <definedName name="자재9">[185]견적!#REF!</definedName>
    <definedName name="자재UP">[182]견!#REF!</definedName>
    <definedName name="자재단가" hidden="1">[186]운반!#REF!</definedName>
    <definedName name="자재비" localSheetId="3">#REF!</definedName>
    <definedName name="자재비" localSheetId="2">#REF!</definedName>
    <definedName name="자재비">#REF!</definedName>
    <definedName name="자전">'[175]갑(전기)'!#REF!</definedName>
    <definedName name="자케" localSheetId="3">#REF!</definedName>
    <definedName name="자케" localSheetId="2">#REF!</definedName>
    <definedName name="자케">#REF!</definedName>
    <definedName name="작성" localSheetId="3">#REF!</definedName>
    <definedName name="작성" localSheetId="2">#REF!</definedName>
    <definedName name="작성">#REF!</definedName>
    <definedName name="잔디_평떼" localSheetId="3">#REF!</definedName>
    <definedName name="잔디_평떼" localSheetId="2">#REF!</definedName>
    <definedName name="잔디_평떼">#REF!</definedName>
    <definedName name="잔토처리____________인력" localSheetId="3">[148]일위대가!#REF!</definedName>
    <definedName name="잔토처리____________인력" localSheetId="2">[148]일위대가!#REF!</definedName>
    <definedName name="잔토처리____________인력">[148]일위대가!#REF!</definedName>
    <definedName name="잣나무" localSheetId="3">#REF!</definedName>
    <definedName name="잣나무" localSheetId="2">#REF!</definedName>
    <definedName name="잣나무">#REF!</definedName>
    <definedName name="장" localSheetId="3">#REF!</definedName>
    <definedName name="장" localSheetId="2">#REF!</definedName>
    <definedName name="장">#REF!</definedName>
    <definedName name="장비" localSheetId="3">#REF!</definedName>
    <definedName name="장비" localSheetId="2">#REF!</definedName>
    <definedName name="장비">#REF!</definedName>
    <definedName name="재">#REF!</definedName>
    <definedName name="재0">[42]율적용!#REF!</definedName>
    <definedName name="재1">[42]율적용!#REF!</definedName>
    <definedName name="재10" localSheetId="3">#REF!</definedName>
    <definedName name="재10" localSheetId="2">#REF!</definedName>
    <definedName name="재10">#REF!</definedName>
    <definedName name="재100" localSheetId="3">#REF!</definedName>
    <definedName name="재100" localSheetId="2">#REF!</definedName>
    <definedName name="재100">#REF!</definedName>
    <definedName name="재101" localSheetId="3">#REF!</definedName>
    <definedName name="재101" localSheetId="2">#REF!</definedName>
    <definedName name="재101">#REF!</definedName>
    <definedName name="재102">#REF!</definedName>
    <definedName name="재103">#REF!</definedName>
    <definedName name="재108">#REF!</definedName>
    <definedName name="재11">#REF!</definedName>
    <definedName name="재110">#REF!</definedName>
    <definedName name="재111">#REF!</definedName>
    <definedName name="재112">#REF!</definedName>
    <definedName name="재12">#REF!</definedName>
    <definedName name="재124">#REF!</definedName>
    <definedName name="재125">#REF!</definedName>
    <definedName name="재126">#REF!</definedName>
    <definedName name="재127">#REF!</definedName>
    <definedName name="재128">#REF!</definedName>
    <definedName name="재129">#REF!</definedName>
    <definedName name="재13">#REF!</definedName>
    <definedName name="재130">#REF!</definedName>
    <definedName name="재131">#REF!</definedName>
    <definedName name="재132">#REF!</definedName>
    <definedName name="재133">#REF!+#REF!</definedName>
    <definedName name="재134">#REF!</definedName>
    <definedName name="재135">#REF!</definedName>
    <definedName name="재136">#REF!</definedName>
    <definedName name="재137">#REF!</definedName>
    <definedName name="재138">#REF!</definedName>
    <definedName name="재139">#REF!</definedName>
    <definedName name="재14">#REF!</definedName>
    <definedName name="재140">#REF!</definedName>
    <definedName name="재141">#REF!</definedName>
    <definedName name="재142">#REF!</definedName>
    <definedName name="재143">#REF!</definedName>
    <definedName name="재144">#REF!</definedName>
    <definedName name="재145">#REF!</definedName>
    <definedName name="재146">#REF!</definedName>
    <definedName name="재147">#REF!</definedName>
    <definedName name="재15">#REF!</definedName>
    <definedName name="재16">#REF!</definedName>
    <definedName name="재17">#REF!</definedName>
    <definedName name="재18">#REF!</definedName>
    <definedName name="재19">#REF!</definedName>
    <definedName name="재2">[42]율적용!#REF!</definedName>
    <definedName name="재20" localSheetId="3">#REF!</definedName>
    <definedName name="재20" localSheetId="2">#REF!</definedName>
    <definedName name="재20">#REF!</definedName>
    <definedName name="재21" localSheetId="3">#REF!</definedName>
    <definedName name="재21" localSheetId="2">#REF!</definedName>
    <definedName name="재21">#REF!</definedName>
    <definedName name="재22" localSheetId="3">#REF!</definedName>
    <definedName name="재22" localSheetId="2">#REF!</definedName>
    <definedName name="재22">#REF!</definedName>
    <definedName name="재23">#REF!</definedName>
    <definedName name="재24">#REF!</definedName>
    <definedName name="재25">#REF!</definedName>
    <definedName name="재26">#REF!</definedName>
    <definedName name="재27">#REF!</definedName>
    <definedName name="재28">#REF!</definedName>
    <definedName name="재29">#REF!</definedName>
    <definedName name="재3">[42]율적용!#REF!</definedName>
    <definedName name="재30" localSheetId="3">#REF!</definedName>
    <definedName name="재30" localSheetId="2">#REF!</definedName>
    <definedName name="재30">#REF!</definedName>
    <definedName name="재31" localSheetId="3">#REF!</definedName>
    <definedName name="재31" localSheetId="2">#REF!</definedName>
    <definedName name="재31">#REF!</definedName>
    <definedName name="재32" localSheetId="3">#REF!</definedName>
    <definedName name="재32" localSheetId="2">#REF!</definedName>
    <definedName name="재32">#REF!</definedName>
    <definedName name="재33">#REF!</definedName>
    <definedName name="재34">#REF!</definedName>
    <definedName name="재35">#REF!</definedName>
    <definedName name="재36">#REF!</definedName>
    <definedName name="재37">#REF!</definedName>
    <definedName name="재38">#REF!</definedName>
    <definedName name="재39">#REF!</definedName>
    <definedName name="재4">[42]율적용!#REF!</definedName>
    <definedName name="재40" localSheetId="3">#REF!</definedName>
    <definedName name="재40" localSheetId="2">#REF!</definedName>
    <definedName name="재40">#REF!</definedName>
    <definedName name="재41" localSheetId="3">#REF!</definedName>
    <definedName name="재41" localSheetId="2">#REF!</definedName>
    <definedName name="재41">#REF!</definedName>
    <definedName name="재42" localSheetId="3">#REF!</definedName>
    <definedName name="재42" localSheetId="2">#REF!</definedName>
    <definedName name="재42">#REF!</definedName>
    <definedName name="재43">#REF!</definedName>
    <definedName name="재44">#REF!</definedName>
    <definedName name="재45">#REF!</definedName>
    <definedName name="재46">#REF!</definedName>
    <definedName name="재47">#REF!</definedName>
    <definedName name="재48">#REF!</definedName>
    <definedName name="재49">#REF!</definedName>
    <definedName name="재5">[42]율적용!#REF!</definedName>
    <definedName name="재50" localSheetId="3">#REF!</definedName>
    <definedName name="재50" localSheetId="2">#REF!</definedName>
    <definedName name="재50">#REF!</definedName>
    <definedName name="재51" localSheetId="3">#REF!</definedName>
    <definedName name="재51" localSheetId="2">#REF!</definedName>
    <definedName name="재51">#REF!</definedName>
    <definedName name="재52" localSheetId="3">#REF!</definedName>
    <definedName name="재52" localSheetId="2">#REF!</definedName>
    <definedName name="재52">#REF!</definedName>
    <definedName name="재53">#REF!</definedName>
    <definedName name="재54">#REF!</definedName>
    <definedName name="재55">#REF!</definedName>
    <definedName name="재56">#REF!</definedName>
    <definedName name="재57">#REF!</definedName>
    <definedName name="재58">#REF!</definedName>
    <definedName name="재59">#REF!</definedName>
    <definedName name="재6">[42]율적용!#REF!</definedName>
    <definedName name="재60" localSheetId="3">#REF!</definedName>
    <definedName name="재60" localSheetId="2">#REF!</definedName>
    <definedName name="재60">#REF!</definedName>
    <definedName name="재61" localSheetId="3">#REF!</definedName>
    <definedName name="재61" localSheetId="2">#REF!</definedName>
    <definedName name="재61">#REF!</definedName>
    <definedName name="재62" localSheetId="3">#REF!</definedName>
    <definedName name="재62" localSheetId="2">#REF!</definedName>
    <definedName name="재62">#REF!</definedName>
    <definedName name="재63">#REF!</definedName>
    <definedName name="재64">#REF!</definedName>
    <definedName name="재65">#REF!</definedName>
    <definedName name="재66">#REF!</definedName>
    <definedName name="재67">#REF!</definedName>
    <definedName name="재68">#REF!</definedName>
    <definedName name="재69">#REF!</definedName>
    <definedName name="재6907001">#REF!</definedName>
    <definedName name="재6907003">#REF!</definedName>
    <definedName name="재6907004">#REF!</definedName>
    <definedName name="재6907005">#REF!</definedName>
    <definedName name="재6907006">#REF!</definedName>
    <definedName name="재6907007">#REF!</definedName>
    <definedName name="재6907008">#REF!</definedName>
    <definedName name="재6907009">#REF!</definedName>
    <definedName name="재6907010">#REF!</definedName>
    <definedName name="재6907011">#REF!</definedName>
    <definedName name="재6907012">#REF!</definedName>
    <definedName name="재6907013">#REF!</definedName>
    <definedName name="재6907014">#REF!</definedName>
    <definedName name="재6908002">#REF!</definedName>
    <definedName name="재6908003">#REF!</definedName>
    <definedName name="재6908004">#REF!</definedName>
    <definedName name="재6908005">#REF!</definedName>
    <definedName name="재6908006">#REF!</definedName>
    <definedName name="재6908007">#REF!</definedName>
    <definedName name="재6908008">#REF!</definedName>
    <definedName name="재6908009">#REF!</definedName>
    <definedName name="재6908031">#REF!</definedName>
    <definedName name="재6908032">#REF!</definedName>
    <definedName name="재6908033">#REF!</definedName>
    <definedName name="재6908034">#REF!</definedName>
    <definedName name="재6908035">#REF!</definedName>
    <definedName name="재6908036">#REF!</definedName>
    <definedName name="재6908037">#REF!</definedName>
    <definedName name="재6908038">#REF!</definedName>
    <definedName name="재6910002">#REF!</definedName>
    <definedName name="재6910004">#REF!</definedName>
    <definedName name="재6910006">#REF!</definedName>
    <definedName name="재6910007">#REF!</definedName>
    <definedName name="재6910008">#REF!</definedName>
    <definedName name="재6910009">#REF!</definedName>
    <definedName name="재6910010">#REF!</definedName>
    <definedName name="재6910011">#REF!</definedName>
    <definedName name="재6910012">#REF!</definedName>
    <definedName name="재6911002">#REF!</definedName>
    <definedName name="재6912008">#REF!</definedName>
    <definedName name="재6912009">#REF!</definedName>
    <definedName name="재6912010">#REF!</definedName>
    <definedName name="재6912011">#REF!</definedName>
    <definedName name="재6912012">#REF!</definedName>
    <definedName name="재6912013">#REF!</definedName>
    <definedName name="재6912014">#REF!</definedName>
    <definedName name="재6912016">#REF!</definedName>
    <definedName name="재6914001">#REF!</definedName>
    <definedName name="재6917001">#REF!</definedName>
    <definedName name="재6917002">#REF!</definedName>
    <definedName name="재6917003">#REF!</definedName>
    <definedName name="재6917004">#REF!</definedName>
    <definedName name="재6917005">#REF!</definedName>
    <definedName name="재6917308">#REF!</definedName>
    <definedName name="재6917309">#REF!</definedName>
    <definedName name="재6917310">#REF!</definedName>
    <definedName name="재6917311">#REF!</definedName>
    <definedName name="재6917312">#REF!</definedName>
    <definedName name="재6918003">#REF!</definedName>
    <definedName name="재6918004">#REF!</definedName>
    <definedName name="재6918005">#REF!</definedName>
    <definedName name="재6918006">#REF!</definedName>
    <definedName name="재6918007">#REF!</definedName>
    <definedName name="재6918008">#REF!</definedName>
    <definedName name="재6918009">#REF!</definedName>
    <definedName name="재6918010">#REF!</definedName>
    <definedName name="재6918011">#REF!</definedName>
    <definedName name="재6918012">#REF!</definedName>
    <definedName name="재6918013">#REF!</definedName>
    <definedName name="재6918014">#REF!</definedName>
    <definedName name="재6918102">#REF!</definedName>
    <definedName name="재6918103">#REF!</definedName>
    <definedName name="재6918104">#REF!</definedName>
    <definedName name="재6918105">#REF!</definedName>
    <definedName name="재6918106">#REF!</definedName>
    <definedName name="재6918107">#REF!</definedName>
    <definedName name="재6918108">#REF!</definedName>
    <definedName name="재6918109">#REF!</definedName>
    <definedName name="재6919007">#REF!</definedName>
    <definedName name="재6919008">#REF!</definedName>
    <definedName name="재6919009">#REF!</definedName>
    <definedName name="재6919010">#REF!</definedName>
    <definedName name="재6919011">#REF!</definedName>
    <definedName name="재6919012">#REF!</definedName>
    <definedName name="재6922002">#REF!</definedName>
    <definedName name="재6922004">#REF!</definedName>
    <definedName name="재6922006">#REF!</definedName>
    <definedName name="재6922007">#REF!</definedName>
    <definedName name="재6922008">#REF!</definedName>
    <definedName name="재6922009">#REF!</definedName>
    <definedName name="재6922010">#REF!</definedName>
    <definedName name="재6922140">#REF!</definedName>
    <definedName name="재6922142">#REF!</definedName>
    <definedName name="재6922143">#REF!</definedName>
    <definedName name="재6922144">#REF!</definedName>
    <definedName name="재6923007">#REF!</definedName>
    <definedName name="재6923008">#REF!</definedName>
    <definedName name="재6923009">#REF!</definedName>
    <definedName name="재6923010">#REF!</definedName>
    <definedName name="재6923011">#REF!</definedName>
    <definedName name="재6926003">#REF!</definedName>
    <definedName name="재6926004">#REF!</definedName>
    <definedName name="재6926005">#REF!</definedName>
    <definedName name="재6926006">#REF!</definedName>
    <definedName name="재6926007">#REF!</definedName>
    <definedName name="재6926008">#REF!</definedName>
    <definedName name="재6926009">#REF!</definedName>
    <definedName name="재6926010">#REF!</definedName>
    <definedName name="재6926011">#REF!</definedName>
    <definedName name="재6926012">#REF!</definedName>
    <definedName name="재6926030">#REF!</definedName>
    <definedName name="재6926032">#REF!</definedName>
    <definedName name="재6926033">#REF!</definedName>
    <definedName name="재6926034">#REF!</definedName>
    <definedName name="재6926035">#REF!</definedName>
    <definedName name="재6926036">#REF!</definedName>
    <definedName name="재6926038">#REF!</definedName>
    <definedName name="재6926050">#REF!</definedName>
    <definedName name="재6926052">#REF!</definedName>
    <definedName name="재6926053">#REF!</definedName>
    <definedName name="재6926054">#REF!</definedName>
    <definedName name="재6926055">#REF!</definedName>
    <definedName name="재6927001">#REF!</definedName>
    <definedName name="재6927002">#REF!</definedName>
    <definedName name="재6927003">#REF!</definedName>
    <definedName name="재6927004">#REF!</definedName>
    <definedName name="재6927005">#REF!</definedName>
    <definedName name="재6927006">#REF!</definedName>
    <definedName name="재6927007">#REF!</definedName>
    <definedName name="재6927008">#REF!</definedName>
    <definedName name="재6927009">#REF!</definedName>
    <definedName name="재6927010">#REF!</definedName>
    <definedName name="재6933006">#REF!</definedName>
    <definedName name="재6933007">#REF!</definedName>
    <definedName name="재6933008">#REF!</definedName>
    <definedName name="재6933009">#REF!</definedName>
    <definedName name="재6933010">#REF!</definedName>
    <definedName name="재6933011">#REF!</definedName>
    <definedName name="재6933012">#REF!</definedName>
    <definedName name="재6933014">#REF!</definedName>
    <definedName name="재6934006">#REF!</definedName>
    <definedName name="재6934007">#REF!</definedName>
    <definedName name="재6934008">#REF!</definedName>
    <definedName name="재6934009">#REF!</definedName>
    <definedName name="재6934010">#REF!</definedName>
    <definedName name="재6934011">#REF!</definedName>
    <definedName name="재6934012">#REF!</definedName>
    <definedName name="재6934014">#REF!</definedName>
    <definedName name="재6935012">#REF!</definedName>
    <definedName name="재6936009">#REF!</definedName>
    <definedName name="재6936010">#REF!</definedName>
    <definedName name="재6936012">#REF!</definedName>
    <definedName name="재6943101">#REF!</definedName>
    <definedName name="재6943102">#REF!</definedName>
    <definedName name="재6943103">#REF!</definedName>
    <definedName name="재6943104">#REF!</definedName>
    <definedName name="재6943105">#REF!</definedName>
    <definedName name="재6943106">#REF!</definedName>
    <definedName name="재6943107">#REF!</definedName>
    <definedName name="재6946141">#REF!</definedName>
    <definedName name="재6946142">#REF!</definedName>
    <definedName name="재6946143">#REF!</definedName>
    <definedName name="재6946144">#REF!</definedName>
    <definedName name="재6946145">#REF!</definedName>
    <definedName name="재6946146">#REF!</definedName>
    <definedName name="재6946147">#REF!</definedName>
    <definedName name="재6946148">#REF!</definedName>
    <definedName name="재6946149">#REF!</definedName>
    <definedName name="재6946150">#REF!</definedName>
    <definedName name="재6946189">#REF!</definedName>
    <definedName name="재6946190">#REF!</definedName>
    <definedName name="재6946192">#REF!</definedName>
    <definedName name="재6946342">#REF!</definedName>
    <definedName name="재6946343">#REF!</definedName>
    <definedName name="재6946344">#REF!</definedName>
    <definedName name="재6946345">#REF!</definedName>
    <definedName name="재6946346">#REF!</definedName>
    <definedName name="재6946347">#REF!</definedName>
    <definedName name="재6946348">#REF!</definedName>
    <definedName name="재6946349">#REF!</definedName>
    <definedName name="재6946387">#REF!</definedName>
    <definedName name="재6946388">#REF!</definedName>
    <definedName name="재6946389">#REF!</definedName>
    <definedName name="재6946390">#REF!</definedName>
    <definedName name="재6946391">#REF!</definedName>
    <definedName name="재6946392">#REF!</definedName>
    <definedName name="재6946393">#REF!</definedName>
    <definedName name="재6946394">#REF!</definedName>
    <definedName name="재6946395">#REF!</definedName>
    <definedName name="재6946397">#REF!</definedName>
    <definedName name="재6946491">#REF!</definedName>
    <definedName name="재6946590">#REF!</definedName>
    <definedName name="재6946591">#REF!</definedName>
    <definedName name="재6946592">#REF!</definedName>
    <definedName name="재6947109">#REF!</definedName>
    <definedName name="재6947111">#REF!</definedName>
    <definedName name="재6948001">#REF!</definedName>
    <definedName name="재6949200">#REF!</definedName>
    <definedName name="재6949201">#REF!</definedName>
    <definedName name="재6949202">#REF!</definedName>
    <definedName name="재6949203">#REF!</definedName>
    <definedName name="재6949204">#REF!</definedName>
    <definedName name="재6949205">#REF!</definedName>
    <definedName name="재6949206">#REF!</definedName>
    <definedName name="재6949207">#REF!</definedName>
    <definedName name="재6949208">#REF!</definedName>
    <definedName name="재6953069">#REF!</definedName>
    <definedName name="재6953070">#REF!</definedName>
    <definedName name="재6953071">#REF!</definedName>
    <definedName name="재6954146">#REF!</definedName>
    <definedName name="재6954147">#REF!</definedName>
    <definedName name="재6954148">#REF!</definedName>
    <definedName name="재6956119">#REF!</definedName>
    <definedName name="재6956120">#REF!</definedName>
    <definedName name="재6956121">#REF!</definedName>
    <definedName name="재6959002">#REF!</definedName>
    <definedName name="재6959003">#REF!</definedName>
    <definedName name="재6959004">#REF!</definedName>
    <definedName name="재6959005">#REF!</definedName>
    <definedName name="재6960009">#REF!</definedName>
    <definedName name="재6960203">#REF!</definedName>
    <definedName name="재6962021">#REF!</definedName>
    <definedName name="재6962058">#REF!</definedName>
    <definedName name="재6962104">#REF!</definedName>
    <definedName name="재6962106">#REF!</definedName>
    <definedName name="재6962107">#REF!</definedName>
    <definedName name="재6962201">#REF!</definedName>
    <definedName name="재6962202">#REF!</definedName>
    <definedName name="재6962203">#REF!</definedName>
    <definedName name="재6962204">#REF!</definedName>
    <definedName name="재6962205">#REF!</definedName>
    <definedName name="재6962408">#REF!</definedName>
    <definedName name="재6962409">#REF!</definedName>
    <definedName name="재6963000">#REF!</definedName>
    <definedName name="재6963001">#REF!</definedName>
    <definedName name="재6963004">#REF!</definedName>
    <definedName name="재6963011">#REF!</definedName>
    <definedName name="재6965002">#REF!</definedName>
    <definedName name="재6967001">#REF!</definedName>
    <definedName name="재6968002">#REF!</definedName>
    <definedName name="재6968004">#REF!</definedName>
    <definedName name="재6968020">#REF!</definedName>
    <definedName name="재6969003">#REF!</definedName>
    <definedName name="재6969004">#REF!</definedName>
    <definedName name="재6969168">#REF!</definedName>
    <definedName name="재6970004">#REF!</definedName>
    <definedName name="재6970013">#REF!</definedName>
    <definedName name="재6970014">#REF!</definedName>
    <definedName name="재6971200">#REF!</definedName>
    <definedName name="재6971204">#REF!</definedName>
    <definedName name="재6974505">#REF!</definedName>
    <definedName name="재6982006">#REF!</definedName>
    <definedName name="재6982007">#REF!</definedName>
    <definedName name="재6982008">#REF!</definedName>
    <definedName name="재6982009">#REF!</definedName>
    <definedName name="재6982010">#REF!</definedName>
    <definedName name="재6982012">#REF!</definedName>
    <definedName name="재6982081">#REF!</definedName>
    <definedName name="재6982082">#REF!</definedName>
    <definedName name="재6982083">#REF!</definedName>
    <definedName name="재6982084">#REF!</definedName>
    <definedName name="재6982085">#REF!</definedName>
    <definedName name="재6982086">#REF!</definedName>
    <definedName name="재6982087">#REF!</definedName>
    <definedName name="재6982088">#REF!</definedName>
    <definedName name="재6982089">#REF!</definedName>
    <definedName name="재6982090">#REF!</definedName>
    <definedName name="재6982091">#REF!</definedName>
    <definedName name="재6982092">#REF!</definedName>
    <definedName name="재6982165">#REF!</definedName>
    <definedName name="재6982166">#REF!</definedName>
    <definedName name="재6982167">#REF!</definedName>
    <definedName name="재6982168">#REF!</definedName>
    <definedName name="재6982174">#REF!</definedName>
    <definedName name="재6982175">#REF!</definedName>
    <definedName name="재6982176">#REF!</definedName>
    <definedName name="재6982177">#REF!</definedName>
    <definedName name="재6982178">#REF!</definedName>
    <definedName name="재6982179">#REF!</definedName>
    <definedName name="재6982180">#REF!</definedName>
    <definedName name="재6982181">#REF!</definedName>
    <definedName name="재6982182">#REF!</definedName>
    <definedName name="재6982185">#REF!</definedName>
    <definedName name="재6982186">#REF!</definedName>
    <definedName name="재6982260">#REF!</definedName>
    <definedName name="재6982261">#REF!</definedName>
    <definedName name="재6982265">#REF!</definedName>
    <definedName name="재6982266">#REF!</definedName>
    <definedName name="재6982267">#REF!</definedName>
    <definedName name="재6982268">#REF!</definedName>
    <definedName name="재6982269">#REF!</definedName>
    <definedName name="재6982270">#REF!</definedName>
    <definedName name="재6982272">#REF!</definedName>
    <definedName name="재6982294">#REF!</definedName>
    <definedName name="재6982295">#REF!</definedName>
    <definedName name="재6982296">#REF!</definedName>
    <definedName name="재6982297">#REF!</definedName>
    <definedName name="재6982299">#REF!</definedName>
    <definedName name="재6982303">#REF!</definedName>
    <definedName name="재6982304">#REF!</definedName>
    <definedName name="재6982320">#REF!</definedName>
    <definedName name="재6982321">#REF!</definedName>
    <definedName name="재6982322">#REF!</definedName>
    <definedName name="재6982323">#REF!</definedName>
    <definedName name="재6982324">#REF!</definedName>
    <definedName name="재6982325">#REF!</definedName>
    <definedName name="재6982326">#REF!</definedName>
    <definedName name="재6982328">#REF!</definedName>
    <definedName name="재6982487">#REF!</definedName>
    <definedName name="재6982488">#REF!</definedName>
    <definedName name="재6982489">#REF!</definedName>
    <definedName name="재6982490">#REF!</definedName>
    <definedName name="재6982491">#REF!</definedName>
    <definedName name="재6982492">#REF!</definedName>
    <definedName name="재6982501">#REF!</definedName>
    <definedName name="재6982502">#REF!</definedName>
    <definedName name="재6982503">#REF!</definedName>
    <definedName name="재6982504">#REF!</definedName>
    <definedName name="재6982505">#REF!</definedName>
    <definedName name="재6982506">#REF!</definedName>
    <definedName name="재6982512">#REF!</definedName>
    <definedName name="재6982513">#REF!</definedName>
    <definedName name="재6982514">#REF!</definedName>
    <definedName name="재6982515">#REF!</definedName>
    <definedName name="재6982516">#REF!</definedName>
    <definedName name="재6985001">#REF!</definedName>
    <definedName name="재6985003">#REF!</definedName>
    <definedName name="재6985004">#REF!</definedName>
    <definedName name="재6985006">#REF!</definedName>
    <definedName name="재6985007">#REF!</definedName>
    <definedName name="재6985008">#REF!</definedName>
    <definedName name="재6985009">#REF!</definedName>
    <definedName name="재6985010">#REF!</definedName>
    <definedName name="재6985011">#REF!</definedName>
    <definedName name="재6985012">#REF!</definedName>
    <definedName name="재6985015">#REF!</definedName>
    <definedName name="재6985016">#REF!</definedName>
    <definedName name="재6985017">#REF!</definedName>
    <definedName name="재6985018">#REF!</definedName>
    <definedName name="재6985019">#REF!</definedName>
    <definedName name="재6985020">#REF!</definedName>
    <definedName name="재6985021">#REF!</definedName>
    <definedName name="재6986011">#REF!</definedName>
    <definedName name="재6999050">#REF!</definedName>
    <definedName name="재6999051">#REF!</definedName>
    <definedName name="재6999053">#REF!</definedName>
    <definedName name="재6999054">#REF!</definedName>
    <definedName name="재6999055">#REF!</definedName>
    <definedName name="재6999056">#REF!</definedName>
    <definedName name="재6999057">#REF!</definedName>
    <definedName name="재6999058">#REF!</definedName>
    <definedName name="재6999059">#REF!</definedName>
    <definedName name="재6999060">#REF!</definedName>
    <definedName name="재6999061">#REF!</definedName>
    <definedName name="재6999062">#REF!</definedName>
    <definedName name="재6999063">#REF!</definedName>
    <definedName name="재6999066">#REF!</definedName>
    <definedName name="재6999067">#REF!</definedName>
    <definedName name="재6999068">#REF!</definedName>
    <definedName name="재6999069">#REF!</definedName>
    <definedName name="재6999070">#REF!</definedName>
    <definedName name="재6999071">#REF!</definedName>
    <definedName name="재6999072">#REF!</definedName>
    <definedName name="재6999073">#REF!</definedName>
    <definedName name="재6999074">#REF!</definedName>
    <definedName name="재6999076">#REF!</definedName>
    <definedName name="재6999078">#REF!</definedName>
    <definedName name="재6999079">#REF!</definedName>
    <definedName name="재6999080">#REF!</definedName>
    <definedName name="재6999081">#REF!</definedName>
    <definedName name="재6999082">#REF!</definedName>
    <definedName name="재6999083">#REF!</definedName>
    <definedName name="재6999084">#REF!</definedName>
    <definedName name="재6999085">#REF!</definedName>
    <definedName name="재6999086">#REF!</definedName>
    <definedName name="재6999088">#REF!</definedName>
    <definedName name="재6999089">#REF!</definedName>
    <definedName name="재6999090">#REF!</definedName>
    <definedName name="재6999091">#REF!</definedName>
    <definedName name="재6999092">#REF!</definedName>
    <definedName name="재6999093">#REF!</definedName>
    <definedName name="재6999094">#REF!</definedName>
    <definedName name="재6999095">#REF!</definedName>
    <definedName name="재6999096">#REF!</definedName>
    <definedName name="재6999098">#REF!</definedName>
    <definedName name="재6999099">#REF!</definedName>
    <definedName name="재6999100">#REF!</definedName>
    <definedName name="재6999101">#REF!</definedName>
    <definedName name="재6999102">#REF!</definedName>
    <definedName name="재6999104">#REF!</definedName>
    <definedName name="재6999105">#REF!</definedName>
    <definedName name="재6999106">#REF!</definedName>
    <definedName name="재6999107">#REF!</definedName>
    <definedName name="재6999108">#REF!</definedName>
    <definedName name="재6999110">#REF!</definedName>
    <definedName name="재6999111">#REF!</definedName>
    <definedName name="재6999112">#REF!</definedName>
    <definedName name="재6999113">#REF!</definedName>
    <definedName name="재6999114">#REF!</definedName>
    <definedName name="재6999115">#REF!</definedName>
    <definedName name="재6999116">#REF!</definedName>
    <definedName name="재6999117">#REF!</definedName>
    <definedName name="재6999118">#REF!</definedName>
    <definedName name="재6999119">#REF!</definedName>
    <definedName name="재6999120">#REF!</definedName>
    <definedName name="재6999121">#REF!</definedName>
    <definedName name="재6999122">#REF!</definedName>
    <definedName name="재7">#REF!</definedName>
    <definedName name="재70">#REF!</definedName>
    <definedName name="재71">#REF!</definedName>
    <definedName name="재72">#REF!</definedName>
    <definedName name="재73">#REF!</definedName>
    <definedName name="재74">#REF!</definedName>
    <definedName name="재75">#REF!</definedName>
    <definedName name="재76">#REF!</definedName>
    <definedName name="재77">#REF!</definedName>
    <definedName name="재78">[42]율적용!#REF!</definedName>
    <definedName name="재79" localSheetId="3">#REF!</definedName>
    <definedName name="재79" localSheetId="2">#REF!</definedName>
    <definedName name="재79">#REF!</definedName>
    <definedName name="재8" localSheetId="3">#REF!</definedName>
    <definedName name="재8" localSheetId="2">#REF!</definedName>
    <definedName name="재8">#REF!</definedName>
    <definedName name="재80" localSheetId="3">#REF!</definedName>
    <definedName name="재80" localSheetId="2">#REF!</definedName>
    <definedName name="재80">#REF!</definedName>
    <definedName name="재81">#REF!</definedName>
    <definedName name="재82">#REF!</definedName>
    <definedName name="재83">#REF!</definedName>
    <definedName name="재84">#REF!</definedName>
    <definedName name="재85">#REF!</definedName>
    <definedName name="재86">#REF!</definedName>
    <definedName name="재87">#REF!</definedName>
    <definedName name="재88">#REF!</definedName>
    <definedName name="재89">#REF!</definedName>
    <definedName name="재9">#REF!</definedName>
    <definedName name="재90">#REF!</definedName>
    <definedName name="재91">#REF!</definedName>
    <definedName name="재92">#REF!</definedName>
    <definedName name="재93">#REF!</definedName>
    <definedName name="재94">#REF!</definedName>
    <definedName name="재95">#REF!</definedName>
    <definedName name="재96">#REF!</definedName>
    <definedName name="재97">#REF!</definedName>
    <definedName name="재98">#REF!</definedName>
    <definedName name="재99">#REF!</definedName>
    <definedName name="재료비" localSheetId="3" hidden="1">{#N/A,#N/A,FALSE,"BODY"}</definedName>
    <definedName name="재료비" localSheetId="2" hidden="1">{#N/A,#N/A,FALSE,"BODY"}</definedName>
    <definedName name="재료비" hidden="1">{#N/A,#N/A,FALSE,"BODY"}</definedName>
    <definedName name="재료집계2" localSheetId="3">#REF!</definedName>
    <definedName name="재료집계2" localSheetId="2">#REF!</definedName>
    <definedName name="재료집계2">#REF!</definedName>
    <definedName name="재료집계3" localSheetId="3">#REF!</definedName>
    <definedName name="재료집계3" localSheetId="2">#REF!</definedName>
    <definedName name="재료집계3">#REF!</definedName>
    <definedName name="재부재표시" localSheetId="3">'[176]기술부 VENDOR LIST'!#REF!</definedName>
    <definedName name="재부재표시" localSheetId="2">'[176]기술부 VENDOR LIST'!#REF!</definedName>
    <definedName name="재부재표시">'[176]기술부 VENDOR LIST'!#REF!</definedName>
    <definedName name="저" localSheetId="3">[42]율적용!#REF!</definedName>
    <definedName name="저" localSheetId="2">[42]율적용!#REF!</definedName>
    <definedName name="저">[42]율적용!#REF!</definedName>
    <definedName name="저1" localSheetId="3">[42]율적용!#REF!</definedName>
    <definedName name="저1" localSheetId="2">[42]율적용!#REF!</definedName>
    <definedName name="저1">[42]율적용!#REF!</definedName>
    <definedName name="저2" localSheetId="3">[23]견적!#REF!</definedName>
    <definedName name="저2" localSheetId="2">[23]견적!#REF!</definedName>
    <definedName name="저2">[23]견적!#REF!</definedName>
    <definedName name="저3">[160]견적!#REF!</definedName>
    <definedName name="저4">[23]견적!#REF!</definedName>
    <definedName name="저5" localSheetId="3">#REF!</definedName>
    <definedName name="저5" localSheetId="2">#REF!</definedName>
    <definedName name="저5">#REF!</definedName>
    <definedName name="저6" localSheetId="3">[136]견적!$I$19</definedName>
    <definedName name="저6" localSheetId="2">[136]견적!$I$19</definedName>
    <definedName name="저6">[137]견적!$I$19</definedName>
    <definedName name="저7">[26]견적!$I$19</definedName>
    <definedName name="저8" localSheetId="3">#REF!</definedName>
    <definedName name="저8" localSheetId="2">#REF!</definedName>
    <definedName name="저8">#REF!</definedName>
    <definedName name="저9">[42]율적용!$B$21</definedName>
    <definedName name="저기" localSheetId="3">#REF!</definedName>
    <definedName name="저기" localSheetId="2">#REF!</definedName>
    <definedName name="저기">#REF!</definedName>
    <definedName name="저님" localSheetId="3">#REF!</definedName>
    <definedName name="저님" localSheetId="2">#REF!</definedName>
    <definedName name="저님">#REF!</definedName>
    <definedName name="저압" localSheetId="3">#REF!</definedName>
    <definedName name="저압" localSheetId="2">#REF!</definedName>
    <definedName name="저압">#REF!</definedName>
    <definedName name="저압케이블">#REF!</definedName>
    <definedName name="저압케이블공">#REF!</definedName>
    <definedName name="저압케이블공노" localSheetId="3">[36]Sheet6!#REF!</definedName>
    <definedName name="저압케이블공노" localSheetId="2">[36]Sheet6!#REF!</definedName>
    <definedName name="저압케이블공노">[37]Sheet6!#REF!</definedName>
    <definedName name="저이" localSheetId="3">#REF!</definedName>
    <definedName name="저이" localSheetId="2">#REF!</definedName>
    <definedName name="저이">#REF!</definedName>
    <definedName name="저인">[26]견적!#REF!</definedName>
    <definedName name="저자">[26]견적!#REF!</definedName>
    <definedName name="저저" localSheetId="3">[138]내2!$K$14</definedName>
    <definedName name="저저" localSheetId="2">[138]내2!$K$14</definedName>
    <definedName name="저저">[139]내2!$K$14</definedName>
    <definedName name="저케" localSheetId="3">#REF!</definedName>
    <definedName name="저케" localSheetId="2">#REF!</definedName>
    <definedName name="저케">#REF!</definedName>
    <definedName name="저케1" localSheetId="3">#REF!</definedName>
    <definedName name="저케1" localSheetId="2">#REF!</definedName>
    <definedName name="저케1">#REF!</definedName>
    <definedName name="저케3" localSheetId="3">[156]견적서!#REF!</definedName>
    <definedName name="저케3" localSheetId="2">[156]견적서!#REF!</definedName>
    <definedName name="저케3">[156]견적서!#REF!</definedName>
    <definedName name="저케이" localSheetId="3">[94]견!#REF!</definedName>
    <definedName name="저케이" localSheetId="2">[94]견!#REF!</definedName>
    <definedName name="저케이">[94]견!#REF!</definedName>
    <definedName name="전" localSheetId="3" hidden="1">{"SJ - 기본 보기",#N/A,FALSE,"공사별 외주견적"}</definedName>
    <definedName name="전" localSheetId="2" hidden="1">{"SJ - 기본 보기",#N/A,FALSE,"공사별 외주견적"}</definedName>
    <definedName name="전" hidden="1">{"SJ - 기본 보기",#N/A,FALSE,"공사별 외주견적"}</definedName>
    <definedName name="전B1">[92]보할공정!#REF!</definedName>
    <definedName name="전B2">[92]보할공정!#REF!</definedName>
    <definedName name="전B3">[92]보할공정!#REF!</definedName>
    <definedName name="전B4">[92]보할공정!#REF!</definedName>
    <definedName name="전C1">[92]보할공정!#REF!</definedName>
    <definedName name="전C2">[92]보할공정!#REF!</definedName>
    <definedName name="전C3">[92]보할공정!#REF!</definedName>
    <definedName name="전C4">[92]보할공정!#REF!</definedName>
    <definedName name="전D1">[92]보할공정!#REF!</definedName>
    <definedName name="전D2">[92]보할공정!#REF!</definedName>
    <definedName name="전D3">[92]보할공정!#REF!</definedName>
    <definedName name="전D4">[92]보할공정!#REF!</definedName>
    <definedName name="전E1">[92]보할공정!#REF!</definedName>
    <definedName name="전E2">[92]보할공정!#REF!</definedName>
    <definedName name="전E3">[92]보할공정!#REF!</definedName>
    <definedName name="전E4">[92]보할공정!#REF!</definedName>
    <definedName name="전F1">[92]보할공정!#REF!</definedName>
    <definedName name="전F2">[92]보할공정!#REF!</definedName>
    <definedName name="전F3">[92]보할공정!#REF!</definedName>
    <definedName name="전F4">[92]보할공정!#REF!</definedName>
    <definedName name="전기공사" localSheetId="3">#REF!</definedName>
    <definedName name="전기공사" localSheetId="2">#REF!</definedName>
    <definedName name="전기공사">#REF!</definedName>
    <definedName name="전력감시반">[187]원가총괄!$D$4</definedName>
    <definedName name="전선관및접지내역서" hidden="1">'[188]당진1,2호기전선관설치및접지4차공사내역서-을지'!#REF!</definedName>
    <definedName name="전임" localSheetId="3">#REF!</definedName>
    <definedName name="전임" localSheetId="2">#REF!</definedName>
    <definedName name="전임">#REF!</definedName>
    <definedName name="전장su" localSheetId="3">#REF!</definedName>
    <definedName name="전장su" localSheetId="2">#REF!</definedName>
    <definedName name="전장su">#REF!</definedName>
    <definedName name="전체">'[189]1001'!$C$1:$C$264</definedName>
    <definedName name="전화">[43]견적!#REF!</definedName>
    <definedName name="전화_번호" localSheetId="3">#REF!</definedName>
    <definedName name="전화_번호" localSheetId="2">#REF!</definedName>
    <definedName name="전화_번호">#REF!</definedName>
    <definedName name="전화B">[92]보할공정!#REF!</definedName>
    <definedName name="전화C">[92]보할공정!#REF!</definedName>
    <definedName name="전화D">[92]보할공정!#REF!</definedName>
    <definedName name="전화E">[92]보할공정!#REF!</definedName>
    <definedName name="전화번호" localSheetId="3">#REF!</definedName>
    <definedName name="전화번호" localSheetId="2">#REF!</definedName>
    <definedName name="전화번호">#REF!</definedName>
    <definedName name="접지류" localSheetId="3">#REF!</definedName>
    <definedName name="접지류" localSheetId="2">#REF!</definedName>
    <definedName name="접지류">#REF!</definedName>
    <definedName name="정류기" localSheetId="3">[190]sheet1!#REF!</definedName>
    <definedName name="정류기" localSheetId="2">[190]sheet1!#REF!</definedName>
    <definedName name="정류기">[190]sheet1!#REF!</definedName>
    <definedName name="정류기재" localSheetId="3">[36]Sheet6!#REF!</definedName>
    <definedName name="정류기재" localSheetId="2">[36]Sheet6!#REF!</definedName>
    <definedName name="정류기재">[37]Sheet6!#REF!</definedName>
    <definedName name="정리" localSheetId="3">#REF!</definedName>
    <definedName name="정리" localSheetId="2">#REF!</definedName>
    <definedName name="정리">#REF!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산서양식">[191]DB!$A$1:$IV$950</definedName>
    <definedName name="정호" localSheetId="3">#REF!</definedName>
    <definedName name="정호" localSheetId="2">#REF!</definedName>
    <definedName name="정호">#REF!</definedName>
    <definedName name="제1호표" localSheetId="3">#REF!</definedName>
    <definedName name="제1호표" localSheetId="2">#REF!</definedName>
    <definedName name="제1호표">#REF!</definedName>
    <definedName name="제비1" localSheetId="3">#REF!</definedName>
    <definedName name="제비1" localSheetId="2">#REF!</definedName>
    <definedName name="제비1">#REF!</definedName>
    <definedName name="제조">#REF!</definedName>
    <definedName name="제조원가율">"database+전체!$A$4:$W$825"</definedName>
    <definedName name="조">[23]견적!#REF!</definedName>
    <definedName name="조1">[23]견적!#REF!</definedName>
    <definedName name="조5" localSheetId="3">#REF!</definedName>
    <definedName name="조5" localSheetId="2">#REF!</definedName>
    <definedName name="조5">#REF!</definedName>
    <definedName name="조가선" localSheetId="3">#REF!</definedName>
    <definedName name="조가선" localSheetId="2">#REF!</definedName>
    <definedName name="조가선">#REF!</definedName>
    <definedName name="조가선재" localSheetId="3">[36]Sheet6!#REF!</definedName>
    <definedName name="조가선재" localSheetId="2">[36]Sheet6!#REF!</definedName>
    <definedName name="조가선재">[37]Sheet6!#REF!</definedName>
    <definedName name="조달수수료" localSheetId="3">#REF!</definedName>
    <definedName name="조달수수료" localSheetId="2">#REF!</definedName>
    <definedName name="조달수수료">#REF!</definedName>
    <definedName name="조명공사" localSheetId="3">[0]!_10C_25</definedName>
    <definedName name="조명공사" localSheetId="2">_10C_25</definedName>
    <definedName name="조명공사">_10C_25</definedName>
    <definedName name="조명기구" localSheetId="3">'[176]기술부 VENDOR LIST'!#REF!</definedName>
    <definedName name="조명기구" localSheetId="2">'[176]기술부 VENDOR LIST'!#REF!</definedName>
    <definedName name="조명기구">'[176]기술부 VENDOR LIST'!#REF!</definedName>
    <definedName name="조명단가" localSheetId="3">#REF!</definedName>
    <definedName name="조명단가" localSheetId="2">#REF!</definedName>
    <definedName name="조명단가">#REF!</definedName>
    <definedName name="조명단가1" localSheetId="3">#REF!</definedName>
    <definedName name="조명단가1" localSheetId="2">#REF!</definedName>
    <definedName name="조명단가1">#REF!</definedName>
    <definedName name="조명설비" localSheetId="3">[0]!_10C_25</definedName>
    <definedName name="조명설비" localSheetId="2">_10C_25</definedName>
    <definedName name="조명설비">_10C_25</definedName>
    <definedName name="조명제어" localSheetId="3">#REF!</definedName>
    <definedName name="조명제어" localSheetId="2">#REF!</definedName>
    <definedName name="조명제어">#REF!</definedName>
    <definedName name="조수" localSheetId="3">#REF!</definedName>
    <definedName name="조수" localSheetId="2">#REF!</definedName>
    <definedName name="조수">#REF!</definedName>
    <definedName name="조장" localSheetId="3">#REF!</definedName>
    <definedName name="조장" localSheetId="2">#REF!</definedName>
    <definedName name="조장">#REF!</definedName>
    <definedName name="조정">#REF!</definedName>
    <definedName name="조정국내">#REF!</definedName>
    <definedName name="조정국내1">#REF!</definedName>
    <definedName name="조정국내2">#REF!</definedName>
    <definedName name="종원">#N/A</definedName>
    <definedName name="주">[75]견적!$I$22</definedName>
    <definedName name="주목" localSheetId="3">#REF!</definedName>
    <definedName name="주목" localSheetId="2">#REF!</definedName>
    <definedName name="주목">#REF!</definedName>
    <definedName name="주차">'[192]101동'!$A$74:$Q$92</definedName>
    <definedName name="주차관제" localSheetId="3">#REF!</definedName>
    <definedName name="주차관제" localSheetId="2">#REF!</definedName>
    <definedName name="주차관제">#REF!</definedName>
    <definedName name="줄사철" localSheetId="3">#REF!</definedName>
    <definedName name="줄사철" localSheetId="2">#REF!</definedName>
    <definedName name="줄사철">#REF!</definedName>
    <definedName name="중급" localSheetId="3">#REF!</definedName>
    <definedName name="중급" localSheetId="2">#REF!</definedName>
    <definedName name="중급">#REF!</definedName>
    <definedName name="중급기능사">#REF!</definedName>
    <definedName name="중급기술자">#REF!</definedName>
    <definedName name="중기공">#REF!</definedName>
    <definedName name="중기부표_1">'[193]#3_일위대가목록'!$C$4:$K$1978</definedName>
    <definedName name="중기부표_2">'[194]#2_일위대가목록'!$B$4:$J$1978</definedName>
    <definedName name="중기부표_3">'[193]#3_일위대가목록'!$C$4:$D$134</definedName>
    <definedName name="중기부표_4">'[193]#3_일위대가목록'!$C$4:$E$134</definedName>
    <definedName name="중기부표_5">'[195]#3_일위대가목록'!$C$4:$K$1978</definedName>
    <definedName name="중기부표_6">'[178]#2_일위대가목록'!$B$4:$J$1978</definedName>
    <definedName name="중기부표_7">'[195]#3_일위대가목록'!$C$4:$D$134</definedName>
    <definedName name="중기비청산" localSheetId="3">{"Book1","동절기공사.xls"}</definedName>
    <definedName name="중기비청산" localSheetId="2">{"Book1","동절기공사.xls"}</definedName>
    <definedName name="중기비청산">{"Book1","동절기공사.xls"}</definedName>
    <definedName name="중기운전사">#REF!</definedName>
    <definedName name="중앙합계">#REF!</definedName>
    <definedName name="지">[23]견적!#REF!</definedName>
    <definedName name="지1">[23]견적!#REF!</definedName>
    <definedName name="지선" localSheetId="3">#REF!</definedName>
    <definedName name="지선" localSheetId="2">#REF!</definedName>
    <definedName name="지선">#REF!</definedName>
    <definedName name="지출" localSheetId="3">#REF!</definedName>
    <definedName name="지출" localSheetId="2">#REF!</definedName>
    <definedName name="지출">#REF!</definedName>
    <definedName name="지출계획" localSheetId="3">#REF!</definedName>
    <definedName name="지출계획" localSheetId="2">#REF!</definedName>
    <definedName name="지출계획">#REF!</definedName>
    <definedName name="지하">'[192]101동'!$J$2</definedName>
    <definedName name="직노" localSheetId="3">#REF!</definedName>
    <definedName name="직노" localSheetId="2">#REF!</definedName>
    <definedName name="직노">#REF!</definedName>
    <definedName name="직매54P" localSheetId="3" hidden="1">{#N/A,#N/A,TRUE,"토적및재료집계";#N/A,#N/A,TRUE,"토적및재료집계";#N/A,#N/A,TRUE,"단위량"}</definedName>
    <definedName name="직매54P" localSheetId="2" hidden="1">{#N/A,#N/A,TRUE,"토적및재료집계";#N/A,#N/A,TRUE,"토적및재료집계";#N/A,#N/A,TRUE,"단위량"}</definedName>
    <definedName name="직매54P" hidden="1">{#N/A,#N/A,TRUE,"토적및재료집계";#N/A,#N/A,TRUE,"토적및재료집계";#N/A,#N/A,TRUE,"단위량"}</definedName>
    <definedName name="직원식당">#REF!</definedName>
    <definedName name="직재">#REF!</definedName>
    <definedName name="직접노무비">#REF!</definedName>
    <definedName name="직접재료비">#REF!</definedName>
    <definedName name="직종별">#REF!</definedName>
    <definedName name="직종별1">[196]asd!$B$1:$B$65536</definedName>
    <definedName name="집게표" localSheetId="3">#REF!</definedName>
    <definedName name="집게표" localSheetId="2">#REF!</definedName>
    <definedName name="집게표">#REF!</definedName>
    <definedName name="집계" localSheetId="3">#REF!</definedName>
    <definedName name="집계" localSheetId="2">#REF!</definedName>
    <definedName name="집계">#REF!</definedName>
    <definedName name="집계표" localSheetId="3">#REF!</definedName>
    <definedName name="집계표" localSheetId="2">#REF!</definedName>
    <definedName name="집계표">#REF!</definedName>
    <definedName name="ㅊ">#REF!</definedName>
    <definedName name="ㅊ40">#REF!</definedName>
    <definedName name="ㅊ888">[197]내역!#REF!</definedName>
    <definedName name="차">[45]예산M11A!#REF!</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착암공">'[132]기계경비(시간당)'!$D$12</definedName>
    <definedName name="착정" localSheetId="3">#REF!</definedName>
    <definedName name="착정" localSheetId="2">#REF!</definedName>
    <definedName name="착정">#REF!</definedName>
    <definedName name="참고" localSheetId="3">#REF!</definedName>
    <definedName name="참고" localSheetId="2">#REF!</definedName>
    <definedName name="참고">#REF!</definedName>
    <definedName name="처리" localSheetId="3">#REF!</definedName>
    <definedName name="처리" localSheetId="2">#REF!</definedName>
    <definedName name="처리">#REF!</definedName>
    <definedName name="철">#REF!</definedName>
    <definedName name="철5">#REF!</definedName>
    <definedName name="철7">[25]견!#REF!</definedName>
    <definedName name="철골">[198]제작비추산총괄표!#REF!</definedName>
    <definedName name="철공" localSheetId="3">#REF!</definedName>
    <definedName name="철공" localSheetId="2">#REF!</definedName>
    <definedName name="철공">#REF!</definedName>
    <definedName name="철노">[161]제작비추산총괄표!#REF!</definedName>
    <definedName name="철재">[161]제작비추산총괄표!#REF!</definedName>
    <definedName name="첫장" localSheetId="3" hidden="1">{#N/A,#N/A,TRUE,"총괄"}</definedName>
    <definedName name="첫장" localSheetId="2" hidden="1">{#N/A,#N/A,TRUE,"총괄"}</definedName>
    <definedName name="첫장" hidden="1">{#N/A,#N/A,TRUE,"총괄"}</definedName>
    <definedName name="청단풍">#REF!</definedName>
    <definedName name="초급">#REF!</definedName>
    <definedName name="초ㅐ" localSheetId="3" hidden="1">{"'Monthly 1997'!$A$3:$S$89"}</definedName>
    <definedName name="초ㅐ" localSheetId="2" hidden="1">{"'Monthly 1997'!$A$3:$S$89"}</definedName>
    <definedName name="초ㅐ" hidden="1">{"'Monthly 1997'!$A$3:$S$89"}</definedName>
    <definedName name="총_원_가">[199]손익분석!#REF!</definedName>
    <definedName name="총계" localSheetId="3">#REF!</definedName>
    <definedName name="총계" localSheetId="2">#REF!</definedName>
    <definedName name="총계">#REF!</definedName>
    <definedName name="총괄" hidden="1">[200]표지!#REF!</definedName>
    <definedName name="총괄내역" localSheetId="3" hidden="1">{#N/A,#N/A,TRUE,"총괄"}</definedName>
    <definedName name="총괄내역" localSheetId="2" hidden="1">{#N/A,#N/A,TRUE,"총괄"}</definedName>
    <definedName name="총괄내역" hidden="1">{#N/A,#N/A,TRUE,"총괄"}</definedName>
    <definedName name="총괄내역서" localSheetId="3" hidden="1">{#N/A,#N/A,TRUE,"총괄"}</definedName>
    <definedName name="총괄내역서" localSheetId="2" hidden="1">{#N/A,#N/A,TRUE,"총괄"}</definedName>
    <definedName name="총괄내역서" hidden="1">{#N/A,#N/A,TRUE,"총괄"}</definedName>
    <definedName name="총괄표">#REF!</definedName>
    <definedName name="총제작비">[198]제작비추산총괄표!#REF!</definedName>
    <definedName name="총제조원가">[198]제작비추산총괄표!#REF!</definedName>
    <definedName name="총합계">[198]갑!$H$21</definedName>
    <definedName name="추" localSheetId="3">[28]!BlankMacro1</definedName>
    <definedName name="추">[28]!BlankMacro1</definedName>
    <definedName name="추가계약" localSheetId="3">[28]!BlankMacro1</definedName>
    <definedName name="추가계약">[28]!BlankMacro1</definedName>
    <definedName name="측량" localSheetId="3">#REF!</definedName>
    <definedName name="측량" localSheetId="2">#REF!</definedName>
    <definedName name="측량">#REF!</definedName>
    <definedName name="측정함" localSheetId="3">#REF!</definedName>
    <definedName name="측정함" localSheetId="2">#REF!</definedName>
    <definedName name="측정함">#REF!</definedName>
    <definedName name="ㅋ" localSheetId="3">#REF!</definedName>
    <definedName name="ㅋ" localSheetId="2">#REF!</definedName>
    <definedName name="ㅋ">#REF!</definedName>
    <definedName name="ㅋ1">#REF!</definedName>
    <definedName name="ㅋㅋ">#REF!</definedName>
    <definedName name="커버" localSheetId="3">[0]!_a1Z,[0]!_a2Z</definedName>
    <definedName name="커버" localSheetId="1">[0]!_a1Z,[0]!_a2Z</definedName>
    <definedName name="커버" localSheetId="2">[0]!_a1Z,[0]!_a2Z</definedName>
    <definedName name="커버">[0]!_a1Z,[0]!_a2Z</definedName>
    <definedName name="케B" localSheetId="3">[92]보할공정!#REF!</definedName>
    <definedName name="케B" localSheetId="2">[92]보할공정!#REF!</definedName>
    <definedName name="케B">[92]보할공정!#REF!</definedName>
    <definedName name="케C" localSheetId="3">[92]보할공정!#REF!</definedName>
    <definedName name="케C" localSheetId="2">[92]보할공정!#REF!</definedName>
    <definedName name="케C">[92]보할공정!#REF!</definedName>
    <definedName name="케D" localSheetId="3">[92]보할공정!#REF!</definedName>
    <definedName name="케D" localSheetId="2">[92]보할공정!#REF!</definedName>
    <definedName name="케D">[92]보할공정!#REF!</definedName>
    <definedName name="케E" localSheetId="3">[92]보할공정!#REF!</definedName>
    <definedName name="케E" localSheetId="2">[92]보할공정!#REF!</definedName>
    <definedName name="케E">[92]보할공정!#REF!</definedName>
    <definedName name="케F" localSheetId="3">[92]보할공정!#REF!</definedName>
    <definedName name="케F" localSheetId="2">[92]보할공정!#REF!</definedName>
    <definedName name="케F">[92]보할공정!#REF!</definedName>
    <definedName name="케이블공" localSheetId="3">#REF!</definedName>
    <definedName name="케이블공" localSheetId="2">#REF!</definedName>
    <definedName name="케이블공">#REF!</definedName>
    <definedName name="케이블공노" localSheetId="3">[36]Sheet6!#REF!</definedName>
    <definedName name="케이블공노" localSheetId="2">[36]Sheet6!#REF!</definedName>
    <definedName name="케이블공노">[37]Sheet6!#REF!</definedName>
    <definedName name="콘크리트공" localSheetId="3">#REF!</definedName>
    <definedName name="콘크리트공" localSheetId="2">#REF!</definedName>
    <definedName name="콘크리트공">#REF!</definedName>
    <definedName name="콤프" localSheetId="3">#REF!</definedName>
    <definedName name="콤프" localSheetId="2">#REF!</definedName>
    <definedName name="콤프">#REF!</definedName>
    <definedName name="ㅌ" localSheetId="3">#REF!</definedName>
    <definedName name="ㅌ" localSheetId="2">#REF!</definedName>
    <definedName name="ㅌ">#REF!</definedName>
    <definedName name="ㅌ콩케6" localSheetId="3">[136]견적!#REF!</definedName>
    <definedName name="ㅌ콩케6" localSheetId="2">[136]견적!#REF!</definedName>
    <definedName name="ㅌ콩케6">[137]견적!#REF!</definedName>
    <definedName name="ㅌㅌ" localSheetId="3">#REF!</definedName>
    <definedName name="ㅌㅌ" localSheetId="2">#REF!</definedName>
    <definedName name="ㅌㅌ">#REF!</definedName>
    <definedName name="템플리트모듈1" localSheetId="3">[0]!BlankMacro1</definedName>
    <definedName name="템플리트모듈1" localSheetId="1">[0]!BlankMacro1</definedName>
    <definedName name="템플리트모듈1" localSheetId="2">[0]!BlankMacro1</definedName>
    <definedName name="템플리트모듈1">[0]!BlankMacro1</definedName>
    <definedName name="템플리트모듈2" localSheetId="3">[0]!BlankMacro1</definedName>
    <definedName name="템플리트모듈2" localSheetId="1">[0]!BlankMacro1</definedName>
    <definedName name="템플리트모듈2" localSheetId="2">[0]!BlankMacro1</definedName>
    <definedName name="템플리트모듈2">[0]!BlankMacro1</definedName>
    <definedName name="템플리트모듈3" localSheetId="3">[0]!BlankMacro1</definedName>
    <definedName name="템플리트모듈3" localSheetId="1">[0]!BlankMacro1</definedName>
    <definedName name="템플리트모듈3" localSheetId="2">[0]!BlankMacro1</definedName>
    <definedName name="템플리트모듈3">[0]!BlankMacro1</definedName>
    <definedName name="템플리트모듈4" localSheetId="3">[0]!BlankMacro1</definedName>
    <definedName name="템플리트모듈4" localSheetId="1">[0]!BlankMacro1</definedName>
    <definedName name="템플리트모듈4" localSheetId="2">[0]!BlankMacro1</definedName>
    <definedName name="템플리트모듈4">[0]!BlankMacro1</definedName>
    <definedName name="템플리트모듈5" localSheetId="3">[0]!BlankMacro1</definedName>
    <definedName name="템플리트모듈5" localSheetId="1">[0]!BlankMacro1</definedName>
    <definedName name="템플리트모듈5" localSheetId="2">[0]!BlankMacro1</definedName>
    <definedName name="템플리트모듈5">[0]!BlankMacro1</definedName>
    <definedName name="템플리트모듈6" localSheetId="3">[0]!BlankMacro1</definedName>
    <definedName name="템플리트모듈6" localSheetId="1">[0]!BlankMacro1</definedName>
    <definedName name="템플리트모듈6" localSheetId="2">[0]!BlankMacro1</definedName>
    <definedName name="템플리트모듈6">[0]!BlankMacro1</definedName>
    <definedName name="토공분계" localSheetId="3" hidden="1">{#N/A,#N/A,FALSE,"결의서";#N/A,#N/A,FALSE,"내역서";#N/A,#N/A,FALSE,"도급예상";#N/A,#N/A,FALSE,"시방서"}</definedName>
    <definedName name="토공분계" localSheetId="2" hidden="1">{#N/A,#N/A,FALSE,"결의서";#N/A,#N/A,FALSE,"내역서";#N/A,#N/A,FALSE,"도급예상";#N/A,#N/A,FALSE,"시방서"}</definedName>
    <definedName name="토공분계" hidden="1">{#N/A,#N/A,FALSE,"결의서";#N/A,#N/A,FALSE,"내역서";#N/A,#N/A,FALSE,"도급예상";#N/A,#N/A,FALSE,"시방서"}</definedName>
    <definedName name="토공수량" localSheetId="3" hidden="1">{#N/A,#N/A,FALSE,"결의서";#N/A,#N/A,FALSE,"내역서";#N/A,#N/A,FALSE,"도급예상";#N/A,#N/A,FALSE,"시방서"}</definedName>
    <definedName name="토공수량" localSheetId="2" hidden="1">{#N/A,#N/A,FALSE,"결의서";#N/A,#N/A,FALSE,"내역서";#N/A,#N/A,FALSE,"도급예상";#N/A,#N/A,FALSE,"시방서"}</definedName>
    <definedName name="토공수량" hidden="1">{#N/A,#N/A,FALSE,"결의서";#N/A,#N/A,FALSE,"내역서";#N/A,#N/A,FALSE,"도급예상";#N/A,#N/A,FALSE,"시방서"}</definedName>
    <definedName name="토목1">#REF!</definedName>
    <definedName name="토목집계">#REF!</definedName>
    <definedName name="토사운반">#REF!</definedName>
    <definedName name="토적집계">#REF!</definedName>
    <definedName name="톤단가">#REF!</definedName>
    <definedName name="톤단가A">#REF!</definedName>
    <definedName name="톤단가E5">#REF!</definedName>
    <definedName name="통">[60]견적!#REF!</definedName>
    <definedName name="통1" localSheetId="3">#REF!</definedName>
    <definedName name="통1" localSheetId="2">#REF!</definedName>
    <definedName name="통1">#REF!</definedName>
    <definedName name="통내" localSheetId="3">#REF!</definedName>
    <definedName name="통내" localSheetId="2">#REF!</definedName>
    <definedName name="통내">#REF!</definedName>
    <definedName name="통내1" localSheetId="3">[42]율적용!#REF!</definedName>
    <definedName name="통내1" localSheetId="2">[42]율적용!#REF!</definedName>
    <definedName name="통내1">[42]율적용!#REF!</definedName>
    <definedName name="통내2" localSheetId="3">[23]견적!#REF!</definedName>
    <definedName name="통내2" localSheetId="2">[23]견적!#REF!</definedName>
    <definedName name="통내2">[23]견적!#REF!</definedName>
    <definedName name="통내3">[156]견적서!#REF!</definedName>
    <definedName name="통내5" localSheetId="3">#REF!</definedName>
    <definedName name="통내5" localSheetId="2">#REF!</definedName>
    <definedName name="통내5">#REF!</definedName>
    <definedName name="통내6" localSheetId="3">[136]견적!$I$21</definedName>
    <definedName name="통내6" localSheetId="2">[136]견적!$I$21</definedName>
    <definedName name="통내6">[137]견적!$I$21</definedName>
    <definedName name="통내7">[25]견!#REF!</definedName>
    <definedName name="통내8" localSheetId="3">#REF!</definedName>
    <definedName name="통내8" localSheetId="2">#REF!</definedName>
    <definedName name="통내8">#REF!</definedName>
    <definedName name="통내9">[42]율적용!$B$24</definedName>
    <definedName name="통내내" localSheetId="3">[138]내2!$K$17</definedName>
    <definedName name="통내내" localSheetId="2">[138]내2!$K$17</definedName>
    <definedName name="통내내">[139]내2!$K$17</definedName>
    <definedName name="통내님" localSheetId="3">#REF!</definedName>
    <definedName name="통내님" localSheetId="2">#REF!</definedName>
    <definedName name="통내님">#REF!</definedName>
    <definedName name="통내이">[201]최종견!#REF!</definedName>
    <definedName name="통산" localSheetId="3">[125]갑지!#REF!</definedName>
    <definedName name="통산" localSheetId="2">[125]갑지!#REF!</definedName>
    <definedName name="통산">[126]갑지!#REF!</definedName>
    <definedName name="통선">[43]견적!#REF!</definedName>
    <definedName name="통설" localSheetId="3">#REF!</definedName>
    <definedName name="통설" localSheetId="2">#REF!</definedName>
    <definedName name="통설">#REF!</definedName>
    <definedName name="통설1">[42]율적용!#REF!</definedName>
    <definedName name="통설2">[23]견적!#REF!</definedName>
    <definedName name="통설3">[156]견적서!#REF!</definedName>
    <definedName name="통설5" localSheetId="3">#REF!</definedName>
    <definedName name="통설5" localSheetId="2">#REF!</definedName>
    <definedName name="통설5">#REF!</definedName>
    <definedName name="통설6" localSheetId="3">[136]견적!$I$23</definedName>
    <definedName name="통설6" localSheetId="2">[136]견적!$I$23</definedName>
    <definedName name="통설6">[137]견적!$I$23</definedName>
    <definedName name="통설7">[25]견!#REF!</definedName>
    <definedName name="통설8" localSheetId="3">#REF!</definedName>
    <definedName name="통설8" localSheetId="2">#REF!</definedName>
    <definedName name="통설8">#REF!</definedName>
    <definedName name="통설9">[42]율적용!$B$26</definedName>
    <definedName name="통설님" localSheetId="3">#REF!</definedName>
    <definedName name="통설님" localSheetId="2">#REF!</definedName>
    <definedName name="통설님">#REF!</definedName>
    <definedName name="통설설" localSheetId="3">[138]내2!$K$18</definedName>
    <definedName name="통설설" localSheetId="2">[138]내2!$K$18</definedName>
    <definedName name="통설설">[139]내2!$K$18</definedName>
    <definedName name="통영수량" localSheetId="3">#REF!</definedName>
    <definedName name="통영수량" localSheetId="2">#REF!</definedName>
    <definedName name="통영수량">#REF!</definedName>
    <definedName name="통외" localSheetId="3">#REF!</definedName>
    <definedName name="통외" localSheetId="2">#REF!</definedName>
    <definedName name="통외">#REF!</definedName>
    <definedName name="통외님" localSheetId="3">#REF!</definedName>
    <definedName name="통외님" localSheetId="2">#REF!</definedName>
    <definedName name="통외님">#REF!</definedName>
    <definedName name="통외외">#REF!</definedName>
    <definedName name="통케">#REF!</definedName>
    <definedName name="통케1">[42]율적용!#REF!</definedName>
    <definedName name="통케2">[23]견적!#REF!</definedName>
    <definedName name="통케3">[156]견적서!#REF!</definedName>
    <definedName name="통케5" localSheetId="3">#REF!</definedName>
    <definedName name="통케5" localSheetId="2">#REF!</definedName>
    <definedName name="통케5">#REF!</definedName>
    <definedName name="통케6" localSheetId="3">[136]견적!$I$22</definedName>
    <definedName name="통케6" localSheetId="2">[136]견적!$I$22</definedName>
    <definedName name="통케6">[137]견적!$I$22</definedName>
    <definedName name="통케7">[25]견!#REF!</definedName>
    <definedName name="통케8" localSheetId="3">#REF!</definedName>
    <definedName name="통케8" localSheetId="2">#REF!</definedName>
    <definedName name="통케8">#REF!</definedName>
    <definedName name="통케9">[42]율적용!$B$25</definedName>
    <definedName name="통케님" localSheetId="3">#REF!</definedName>
    <definedName name="통케님" localSheetId="2">#REF!</definedName>
    <definedName name="통케님">#REF!</definedName>
    <definedName name="통케이">[201]최종견!#REF!</definedName>
    <definedName name="통케케" localSheetId="3">#REF!</definedName>
    <definedName name="통케케" localSheetId="2">#REF!</definedName>
    <definedName name="통케케">#REF!</definedName>
    <definedName name="트럼프22" localSheetId="3">#REF!</definedName>
    <definedName name="트럼프22" localSheetId="2">#REF!</definedName>
    <definedName name="트럼프22">#REF!</definedName>
    <definedName name="트럼프집계" localSheetId="3">#REF!</definedName>
    <definedName name="트럼프집계" localSheetId="2">#REF!</definedName>
    <definedName name="트럼프집계">#REF!</definedName>
    <definedName name="특">#REF!</definedName>
    <definedName name="특1">[202]견!#REF!</definedName>
    <definedName name="특3">[43]견적!#REF!</definedName>
    <definedName name="특5" localSheetId="3">#REF!</definedName>
    <definedName name="특5" localSheetId="2">#REF!</definedName>
    <definedName name="특5">#REF!</definedName>
    <definedName name="특6" localSheetId="3">[136]견적!$I$20</definedName>
    <definedName name="특6" localSheetId="2">[136]견적!$I$20</definedName>
    <definedName name="특6">[137]견적!$I$20</definedName>
    <definedName name="특7" localSheetId="3">#REF!</definedName>
    <definedName name="특7" localSheetId="2">#REF!</definedName>
    <definedName name="특7">#REF!</definedName>
    <definedName name="특8" localSheetId="3">#REF!</definedName>
    <definedName name="특8" localSheetId="2">#REF!</definedName>
    <definedName name="특8">#REF!</definedName>
    <definedName name="특9">[42]율적용!$B$22</definedName>
    <definedName name="특고" localSheetId="3">#REF!</definedName>
    <definedName name="특고" localSheetId="2">#REF!</definedName>
    <definedName name="특고">#REF!</definedName>
    <definedName name="특고7">[25]견!#REF!</definedName>
    <definedName name="특기" localSheetId="3">#REF!</definedName>
    <definedName name="특기" localSheetId="2">#REF!</definedName>
    <definedName name="특기">#REF!</definedName>
    <definedName name="특님" localSheetId="3">#REF!</definedName>
    <definedName name="특님" localSheetId="2">#REF!</definedName>
    <definedName name="특님">#REF!</definedName>
    <definedName name="특별" localSheetId="3">#REF!</definedName>
    <definedName name="특별" localSheetId="2">#REF!</definedName>
    <definedName name="특별">#REF!</definedName>
    <definedName name="특별인부">#REF!</definedName>
    <definedName name="특용">#REF!</definedName>
    <definedName name="특이">#REF!</definedName>
    <definedName name="특인">#REF!</definedName>
    <definedName name="특인1">#REF!</definedName>
    <definedName name="특인2">#REF!</definedName>
    <definedName name="특인7">[25]견!#REF!</definedName>
    <definedName name="특인9">[42]율적용!$B$30</definedName>
    <definedName name="특인님" localSheetId="3">#REF!</definedName>
    <definedName name="특인님" localSheetId="2">#REF!</definedName>
    <definedName name="특인님">#REF!</definedName>
    <definedName name="특인인" localSheetId="3">#REF!</definedName>
    <definedName name="특인인" localSheetId="2">#REF!</definedName>
    <definedName name="특인인">#REF!</definedName>
    <definedName name="특케" localSheetId="3">#REF!</definedName>
    <definedName name="특케" localSheetId="2">#REF!</definedName>
    <definedName name="특케">#REF!</definedName>
    <definedName name="특케1">#REF!</definedName>
    <definedName name="특케3">[156]견적서!#REF!</definedName>
    <definedName name="특케5" localSheetId="3">#REF!</definedName>
    <definedName name="특케5" localSheetId="2">#REF!</definedName>
    <definedName name="특케5">#REF!</definedName>
    <definedName name="특특" localSheetId="3">[138]내2!$K$19</definedName>
    <definedName name="특특" localSheetId="2">[138]내2!$K$19</definedName>
    <definedName name="특특">[139]내2!$K$19</definedName>
    <definedName name="팀" localSheetId="3">#REF!</definedName>
    <definedName name="팀" localSheetId="2">#REF!</definedName>
    <definedName name="팀">#REF!</definedName>
    <definedName name="팀명" localSheetId="3">#REF!</definedName>
    <definedName name="팀명" localSheetId="2">#REF!</definedName>
    <definedName name="팀명">#REF!</definedName>
    <definedName name="ㅍ" localSheetId="3">#REF!</definedName>
    <definedName name="ㅍ" localSheetId="2">#REF!</definedName>
    <definedName name="ㅍ">#REF!</definedName>
    <definedName name="ㅍㅍ">#REF!</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표">#REF!</definedName>
    <definedName name="표지">[64]예산M2!#REF!</definedName>
    <definedName name="표지1">[203]단중!#REF!</definedName>
    <definedName name="품_______">#N/A</definedName>
    <definedName name="품_______명">#REF!</definedName>
    <definedName name="품111">[204]품셈표!#REF!</definedName>
    <definedName name="품명" localSheetId="3">#REF!</definedName>
    <definedName name="품명" localSheetId="2">#REF!</definedName>
    <definedName name="품명">#REF!</definedName>
    <definedName name="품목" localSheetId="3">#REF!</definedName>
    <definedName name="품목" localSheetId="2">#REF!</definedName>
    <definedName name="품목">#REF!</definedName>
    <definedName name="품셈내역2" localSheetId="3">#REF!</definedName>
    <definedName name="품셈내역2" localSheetId="2">#REF!</definedName>
    <definedName name="품셈내역2">#REF!</definedName>
    <definedName name="품셈단가표">#REF!</definedName>
    <definedName name="품의">[205]DB!$A$1:$IV$950</definedName>
    <definedName name="프">[23]견적!#REF!</definedName>
    <definedName name="플">[42]율적용!#REF!</definedName>
    <definedName name="플1">[42]율적용!#REF!</definedName>
    <definedName name="플7">[25]견!#REF!</definedName>
    <definedName name="플9">[42]율적용!$B$23</definedName>
    <definedName name="플기" localSheetId="3">#REF!</definedName>
    <definedName name="플기" localSheetId="2">#REF!</definedName>
    <definedName name="플기">#REF!</definedName>
    <definedName name="플랜" localSheetId="3">#REF!</definedName>
    <definedName name="플랜" localSheetId="2">#REF!</definedName>
    <definedName name="플랜">#REF!</definedName>
    <definedName name="플랜트" localSheetId="3">#REF!</definedName>
    <definedName name="플랜트" localSheetId="2">#REF!</definedName>
    <definedName name="플랜트">#REF!</definedName>
    <definedName name="플랜트노" localSheetId="3">[36]Sheet6!#REF!</definedName>
    <definedName name="플랜트노" localSheetId="2">[36]Sheet6!#REF!</definedName>
    <definedName name="플랜트노">[37]Sheet6!#REF!</definedName>
    <definedName name="플랜트전공" localSheetId="3">#REF!</definedName>
    <definedName name="플랜트전공" localSheetId="2">#REF!</definedName>
    <definedName name="플랜트전공">#REF!</definedName>
    <definedName name="플배" localSheetId="3">#REF!</definedName>
    <definedName name="플배" localSheetId="2">#REF!</definedName>
    <definedName name="플배">#REF!</definedName>
    <definedName name="플배님" localSheetId="3">#REF!</definedName>
    <definedName name="플배님" localSheetId="2">#REF!</definedName>
    <definedName name="플배님">#REF!</definedName>
    <definedName name="플배배">#REF!</definedName>
    <definedName name="플용">#REF!</definedName>
    <definedName name="플용님">#REF!</definedName>
    <definedName name="플용용">#REF!</definedName>
    <definedName name="플이">[94]견!#REF!</definedName>
    <definedName name="플인" localSheetId="3">#REF!</definedName>
    <definedName name="플인" localSheetId="2">#REF!</definedName>
    <definedName name="플인">#REF!</definedName>
    <definedName name="플제" localSheetId="3">#REF!</definedName>
    <definedName name="플제" localSheetId="2">#REF!</definedName>
    <definedName name="플제">#REF!</definedName>
    <definedName name="피" localSheetId="3">[43]견적!#REF!</definedName>
    <definedName name="피" localSheetId="2">[43]견적!#REF!</definedName>
    <definedName name="피">[43]견적!#REF!</definedName>
    <definedName name="피B" localSheetId="3">[92]보할공정!#REF!</definedName>
    <definedName name="피B" localSheetId="2">[92]보할공정!#REF!</definedName>
    <definedName name="피B">[92]보할공정!#REF!</definedName>
    <definedName name="ㅎ" localSheetId="3">#REF!</definedName>
    <definedName name="ㅎ" localSheetId="2">#REF!</definedName>
    <definedName name="ㅎ">#REF!</definedName>
    <definedName name="ㅎ23" localSheetId="3">#REF!</definedName>
    <definedName name="ㅎ23" localSheetId="2">#REF!</definedName>
    <definedName name="ㅎ23">#REF!</definedName>
    <definedName name="ㅎㅎ" localSheetId="3">#REF!</definedName>
    <definedName name="ㅎㅎ" localSheetId="2">#REF!</definedName>
    <definedName name="ㅎㅎ">#REF!</definedName>
    <definedName name="하더급청산추정2" localSheetId="3">{"Book1","동절기공사.xls"}</definedName>
    <definedName name="하더급청산추정2" localSheetId="2">{"Book1","동절기공사.xls"}</definedName>
    <definedName name="하더급청산추정2">{"Book1","동절기공사.xls"}</definedName>
    <definedName name="하자">#REF!</definedName>
    <definedName name="하차료">#REF!</definedName>
    <definedName name="하차료A">#REF!</definedName>
    <definedName name="하차료E5">#REF!</definedName>
    <definedName name="한라구절초">#REF!</definedName>
    <definedName name="할">#REF!</definedName>
    <definedName name="함석">#REF!</definedName>
    <definedName name="합_________계">#REF!</definedName>
    <definedName name="합6907001">#REF!</definedName>
    <definedName name="합6907003">#REF!</definedName>
    <definedName name="합6907004">#REF!</definedName>
    <definedName name="합6907005">#REF!</definedName>
    <definedName name="합6907006">#REF!</definedName>
    <definedName name="합6907007">#REF!</definedName>
    <definedName name="합6907008">#REF!</definedName>
    <definedName name="합6907009">#REF!</definedName>
    <definedName name="합6907010">#REF!</definedName>
    <definedName name="합6907011">#REF!</definedName>
    <definedName name="합6907012">#REF!</definedName>
    <definedName name="합6907013">#REF!</definedName>
    <definedName name="합6907014">#REF!</definedName>
    <definedName name="합6908002">#REF!</definedName>
    <definedName name="합6908003">#REF!</definedName>
    <definedName name="합6908004">#REF!</definedName>
    <definedName name="합6908005">#REF!</definedName>
    <definedName name="합6908006">#REF!</definedName>
    <definedName name="합6908007">#REF!</definedName>
    <definedName name="합6908008">#REF!</definedName>
    <definedName name="합6908009">#REF!</definedName>
    <definedName name="합6908031">#REF!</definedName>
    <definedName name="합6908032">#REF!</definedName>
    <definedName name="합6908033">#REF!</definedName>
    <definedName name="합6908034">#REF!</definedName>
    <definedName name="합6908035">#REF!</definedName>
    <definedName name="합6908036">#REF!</definedName>
    <definedName name="합6908037">#REF!</definedName>
    <definedName name="합6908038">#REF!</definedName>
    <definedName name="합6910002">#REF!</definedName>
    <definedName name="합6910004">#REF!</definedName>
    <definedName name="합6910006">#REF!</definedName>
    <definedName name="합6910007">#REF!</definedName>
    <definedName name="합6910008">#REF!</definedName>
    <definedName name="합6910009">#REF!</definedName>
    <definedName name="합6910010">#REF!</definedName>
    <definedName name="합6910011">#REF!</definedName>
    <definedName name="합6910012">#REF!</definedName>
    <definedName name="합6911002">#REF!</definedName>
    <definedName name="합6912008">#REF!</definedName>
    <definedName name="합6912009">#REF!</definedName>
    <definedName name="합6912010">#REF!</definedName>
    <definedName name="합6912011">#REF!</definedName>
    <definedName name="합6912012">#REF!</definedName>
    <definedName name="합6912013">#REF!</definedName>
    <definedName name="합6912014">#REF!</definedName>
    <definedName name="합6912016">#REF!</definedName>
    <definedName name="합6914001">#REF!</definedName>
    <definedName name="합6917001">#REF!</definedName>
    <definedName name="합6917002">#REF!</definedName>
    <definedName name="합6917003">#REF!</definedName>
    <definedName name="합6917004">#REF!</definedName>
    <definedName name="합6917005">#REF!</definedName>
    <definedName name="합6917308">#REF!</definedName>
    <definedName name="합6943101">#REF!</definedName>
    <definedName name="합6943102">#REF!</definedName>
    <definedName name="합6943103">#REF!</definedName>
    <definedName name="합6943104">#REF!</definedName>
    <definedName name="합6943105">#REF!</definedName>
    <definedName name="합6943106">#REF!</definedName>
    <definedName name="합6943107">#REF!</definedName>
    <definedName name="합6948001">#REF!</definedName>
    <definedName name="합6959002">#REF!</definedName>
    <definedName name="합6959003">#REF!</definedName>
    <definedName name="합6959004">#REF!</definedName>
    <definedName name="합6959005">#REF!</definedName>
    <definedName name="합6960203">#REF!</definedName>
    <definedName name="합6963001">#REF!</definedName>
    <definedName name="합6963004">#REF!</definedName>
    <definedName name="합6963011">#REF!</definedName>
    <definedName name="합6967001">#REF!</definedName>
    <definedName name="합6968002">#REF!</definedName>
    <definedName name="합6968004">#REF!</definedName>
    <definedName name="합6968020">#REF!</definedName>
    <definedName name="합6982087">#REF!</definedName>
    <definedName name="합6982089">#REF!</definedName>
    <definedName name="합6982090">#REF!</definedName>
    <definedName name="합6982091">#REF!</definedName>
    <definedName name="합6982092">#REF!</definedName>
    <definedName name="합6982320">#REF!</definedName>
    <definedName name="합6982321">#REF!</definedName>
    <definedName name="합6982322">#REF!</definedName>
    <definedName name="합6982323">#REF!</definedName>
    <definedName name="합6982324">#REF!</definedName>
    <definedName name="합6982325">#REF!</definedName>
    <definedName name="합6982326">#REF!</definedName>
    <definedName name="항공장애등">#REF!</definedName>
    <definedName name="해당화">#REF!</definedName>
    <definedName name="햄머">#REF!</definedName>
    <definedName name="현_장_명">#REF!</definedName>
    <definedName name="현번">#REF!</definedName>
    <definedName name="현장명" localSheetId="3">[206]사업관리!$C$2:$D$272</definedName>
    <definedName name="현장명" localSheetId="2">[206]사업관리!$C$2:$D$272</definedName>
    <definedName name="현장명">[207]사업관리!$C$2:$D$272</definedName>
    <definedName name="현장일반사항">[208]현장일반사항!$A$1:$M$119</definedName>
    <definedName name="현장현황" localSheetId="3">#REF!</definedName>
    <definedName name="현장현황" localSheetId="2">#REF!</definedName>
    <definedName name="현장현황">#REF!</definedName>
    <definedName name="현황" localSheetId="3" hidden="1">{#N/A,#N/A,FALSE,"신청통보";#N/A,#N/A,FALSE,"기성확인서";#N/A,#N/A,FALSE,"기성내역서"}</definedName>
    <definedName name="현황" localSheetId="2" hidden="1">{#N/A,#N/A,FALSE,"신청통보";#N/A,#N/A,FALSE,"기성확인서";#N/A,#N/A,FALSE,"기성내역서"}</definedName>
    <definedName name="현황" hidden="1">{#N/A,#N/A,FALSE,"신청통보";#N/A,#N/A,FALSE,"기성확인서";#N/A,#N/A,FALSE,"기성내역서"}</definedName>
    <definedName name="형틀목">#REF!</definedName>
    <definedName name="호" hidden="1">#REF!</definedName>
    <definedName name="호B">[92]보할공정!#REF!</definedName>
    <definedName name="홍단풍" localSheetId="3">#REF!</definedName>
    <definedName name="홍단풍" localSheetId="2">#REF!</definedName>
    <definedName name="홍단풍">#REF!</definedName>
    <definedName name="확인" localSheetId="3">#REF!</definedName>
    <definedName name="확인" localSheetId="2">#REF!</definedName>
    <definedName name="확인">#REF!</definedName>
    <definedName name="환율" localSheetId="3">#REF!</definedName>
    <definedName name="환율" localSheetId="2">#REF!</definedName>
    <definedName name="환율">#REF!</definedName>
    <definedName name="활석">#REF!</definedName>
    <definedName name="회수공수">#REF!</definedName>
    <definedName name="흙빼기노무">[90]G.R300경비!$F$125</definedName>
    <definedName name="ㅏ166" localSheetId="3">#REF!</definedName>
    <definedName name="ㅏ166" localSheetId="2">#REF!</definedName>
    <definedName name="ㅏ166">#REF!</definedName>
    <definedName name="ㅏㅏㅏ">[40]Sheet5!#REF!</definedName>
    <definedName name="ㅐ" localSheetId="3">#REF!</definedName>
    <definedName name="ㅐ" localSheetId="2">#REF!</definedName>
    <definedName name="ㅐ">#REF!</definedName>
    <definedName name="ㅐ15" localSheetId="3">#REF!</definedName>
    <definedName name="ㅐ15" localSheetId="2">#REF!</definedName>
    <definedName name="ㅐ15">#REF!</definedName>
    <definedName name="ㅐㅗㅅ" localSheetId="3">#REF!</definedName>
    <definedName name="ㅐㅗㅅ" localSheetId="2">#REF!</definedName>
    <definedName name="ㅐㅗㅅ">#REF!</definedName>
    <definedName name="ㅑ3081">#REF!</definedName>
    <definedName name="ㅑ768">#REF!</definedName>
    <definedName name="ㅔ" localSheetId="3">[209]Sheet4!$I$9:$N$14</definedName>
    <definedName name="ㅔ" localSheetId="2">[209]Sheet4!$I$9:$N$14</definedName>
    <definedName name="ㅔ">[210]Sheet4!$I$9:$N$14</definedName>
    <definedName name="ㅔㅔ" localSheetId="3">#REF!</definedName>
    <definedName name="ㅔㅔ" localSheetId="2">#REF!</definedName>
    <definedName name="ㅔㅔ">#REF!</definedName>
    <definedName name="ㅔㅔㅔ" localSheetId="3">#REF!</definedName>
    <definedName name="ㅔㅔㅔ" localSheetId="2">#REF!</definedName>
    <definedName name="ㅔㅔㅔ">#REF!</definedName>
    <definedName name="ㅗㅓㅏ" localSheetId="3">#REF!</definedName>
    <definedName name="ㅗㅓㅏ" localSheetId="2">#REF!</definedName>
    <definedName name="ㅗㅓㅏ">#REF!</definedName>
    <definedName name="ㅗㅗ" localSheetId="3" hidden="1">{#N/A,#N/A,TRUE,"토적및재료집계";#N/A,#N/A,TRUE,"토적및재료집계";#N/A,#N/A,TRUE,"단위량"}</definedName>
    <definedName name="ㅗㅗ" localSheetId="2" hidden="1">{#N/A,#N/A,TRUE,"토적및재료집계";#N/A,#N/A,TRUE,"토적및재료집계";#N/A,#N/A,TRUE,"단위량"}</definedName>
    <definedName name="ㅗㅗ" hidden="1">{#N/A,#N/A,TRUE,"토적및재료집계";#N/A,#N/A,TRUE,"토적및재료집계";#N/A,#N/A,TRUE,"단위량"}</definedName>
    <definedName name="ㅠ" localSheetId="3" hidden="1">{#N/A,#N/A,TRUE,"총괄"}</definedName>
    <definedName name="ㅠ" localSheetId="2" hidden="1">{#N/A,#N/A,TRUE,"총괄"}</definedName>
    <definedName name="ㅠ" hidden="1">{#N/A,#N/A,TRUE,"총괄"}</definedName>
    <definedName name="ㅠ12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04" i="4" l="1"/>
  <c r="D203" i="4"/>
  <c r="D202" i="4"/>
  <c r="D201" i="4"/>
  <c r="D200" i="4"/>
  <c r="O199" i="4"/>
  <c r="D199" i="4"/>
  <c r="M198" i="4"/>
  <c r="L198" i="4"/>
  <c r="K198" i="4"/>
  <c r="J198" i="4"/>
  <c r="I198" i="4"/>
  <c r="H198" i="4"/>
  <c r="G198" i="4"/>
  <c r="F198" i="4"/>
  <c r="E198" i="4"/>
  <c r="M197" i="4"/>
  <c r="L197" i="4"/>
  <c r="K197" i="4"/>
  <c r="J197" i="4"/>
  <c r="I197" i="4"/>
  <c r="H197" i="4"/>
  <c r="G197" i="4"/>
  <c r="F197" i="4"/>
  <c r="E197" i="4"/>
  <c r="M196" i="4"/>
  <c r="L196" i="4"/>
  <c r="K196" i="4"/>
  <c r="J196" i="4"/>
  <c r="I196" i="4"/>
  <c r="H196" i="4"/>
  <c r="G196" i="4"/>
  <c r="F196" i="4"/>
  <c r="E196" i="4"/>
  <c r="D196" i="4"/>
  <c r="D190" i="4"/>
  <c r="D197" i="4" s="1"/>
  <c r="L189" i="4"/>
  <c r="J189" i="4"/>
  <c r="I189" i="4"/>
  <c r="F189" i="4"/>
  <c r="E189" i="4"/>
  <c r="D189" i="4"/>
  <c r="L187" i="4"/>
  <c r="E187" i="4"/>
  <c r="D187" i="4"/>
  <c r="J187" i="4" s="1"/>
  <c r="F186" i="4"/>
  <c r="E186" i="4"/>
  <c r="L186" i="4" s="1"/>
  <c r="D186" i="4"/>
  <c r="J186" i="4" s="1"/>
  <c r="L185" i="4"/>
  <c r="J185" i="4"/>
  <c r="L183" i="4"/>
  <c r="J183" i="4"/>
  <c r="I183" i="4"/>
  <c r="F183" i="4"/>
  <c r="E183" i="4"/>
  <c r="D183" i="4"/>
  <c r="L182" i="4"/>
  <c r="J182" i="4"/>
  <c r="I182" i="4"/>
  <c r="F182" i="4"/>
  <c r="E182" i="4"/>
  <c r="D182" i="4"/>
  <c r="L181" i="4"/>
  <c r="J181" i="4"/>
  <c r="I181" i="4"/>
  <c r="E181" i="4"/>
  <c r="D181" i="4"/>
  <c r="F181" i="4" s="1"/>
  <c r="J180" i="4"/>
  <c r="I180" i="4"/>
  <c r="E180" i="4"/>
  <c r="L180" i="4" s="1"/>
  <c r="L179" i="4"/>
  <c r="J179" i="4"/>
  <c r="I179" i="4"/>
  <c r="E179" i="4"/>
  <c r="D179" i="4"/>
  <c r="F179" i="4" s="1"/>
  <c r="L178" i="4"/>
  <c r="I178" i="4"/>
  <c r="I184" i="4" s="1"/>
  <c r="I188" i="4" s="1"/>
  <c r="D193" i="4" s="1"/>
  <c r="E178" i="4"/>
  <c r="E184" i="4" s="1"/>
  <c r="D178" i="4"/>
  <c r="D184" i="4" s="1"/>
  <c r="D176" i="4"/>
  <c r="D166" i="4"/>
  <c r="D165" i="4"/>
  <c r="D164" i="4"/>
  <c r="D157" i="4"/>
  <c r="D158" i="4" s="1"/>
  <c r="D144" i="4"/>
  <c r="D142" i="4"/>
  <c r="D163" i="4" s="1"/>
  <c r="D141" i="4"/>
  <c r="D150" i="4" s="1"/>
  <c r="J136" i="4"/>
  <c r="F136" i="4"/>
  <c r="D136" i="4"/>
  <c r="J135" i="4"/>
  <c r="H135" i="4"/>
  <c r="F135" i="4"/>
  <c r="D135" i="4"/>
  <c r="D125" i="4"/>
  <c r="D121" i="4"/>
  <c r="O104" i="4"/>
  <c r="D104" i="4"/>
  <c r="D124" i="4" s="1"/>
  <c r="D103" i="4"/>
  <c r="D122" i="4" s="1"/>
  <c r="I99" i="4"/>
  <c r="H83" i="4"/>
  <c r="H82" i="4"/>
  <c r="H81" i="4"/>
  <c r="H80" i="4"/>
  <c r="L79" i="4"/>
  <c r="K79" i="4"/>
  <c r="J79" i="4"/>
  <c r="M79" i="4" s="1"/>
  <c r="G79" i="4"/>
  <c r="F79" i="4"/>
  <c r="E79" i="4"/>
  <c r="H79" i="4" s="1"/>
  <c r="L78" i="4"/>
  <c r="K78" i="4"/>
  <c r="M78" i="4" s="1"/>
  <c r="J78" i="4"/>
  <c r="G78" i="4"/>
  <c r="H78" i="4" s="1"/>
  <c r="I78" i="4" s="1"/>
  <c r="F78" i="4"/>
  <c r="E78" i="4"/>
  <c r="M77" i="4"/>
  <c r="L77" i="4"/>
  <c r="K77" i="4"/>
  <c r="J77" i="4"/>
  <c r="G77" i="4"/>
  <c r="F77" i="4"/>
  <c r="H77" i="4" s="1"/>
  <c r="I77" i="4" s="1"/>
  <c r="E77" i="4"/>
  <c r="L76" i="4"/>
  <c r="K76" i="4"/>
  <c r="J76" i="4"/>
  <c r="M76" i="4" s="1"/>
  <c r="G76" i="4"/>
  <c r="F76" i="4"/>
  <c r="E76" i="4"/>
  <c r="H76" i="4" s="1"/>
  <c r="I76" i="4" s="1"/>
  <c r="L75" i="4"/>
  <c r="K75" i="4"/>
  <c r="J75" i="4"/>
  <c r="M75" i="4" s="1"/>
  <c r="G75" i="4"/>
  <c r="F75" i="4"/>
  <c r="E75" i="4"/>
  <c r="H75" i="4" s="1"/>
  <c r="E74" i="4"/>
  <c r="D71" i="4"/>
  <c r="I70" i="4"/>
  <c r="G70" i="4"/>
  <c r="F70" i="4"/>
  <c r="D70" i="4"/>
  <c r="D63" i="4"/>
  <c r="L59" i="4"/>
  <c r="K59" i="4"/>
  <c r="J59" i="4"/>
  <c r="I59" i="4"/>
  <c r="G59" i="4"/>
  <c r="F59" i="4"/>
  <c r="E59" i="4"/>
  <c r="H59" i="4" s="1"/>
  <c r="M59" i="4" s="1"/>
  <c r="K58" i="4"/>
  <c r="J58" i="4"/>
  <c r="I58" i="4"/>
  <c r="L58" i="4" s="1"/>
  <c r="G58" i="4"/>
  <c r="D61" i="4" s="1"/>
  <c r="F58" i="4"/>
  <c r="E58" i="4"/>
  <c r="H58" i="4" s="1"/>
  <c r="P57" i="4"/>
  <c r="D49" i="4" s="1"/>
  <c r="D53" i="4" s="1"/>
  <c r="P56" i="4"/>
  <c r="P55" i="4"/>
  <c r="P53" i="4"/>
  <c r="P52" i="4"/>
  <c r="P51" i="4"/>
  <c r="P50" i="4"/>
  <c r="P49" i="4"/>
  <c r="D40" i="4"/>
  <c r="D39" i="4"/>
  <c r="D37" i="4"/>
  <c r="D42" i="4" s="1"/>
  <c r="K27" i="4"/>
  <c r="I27" i="4"/>
  <c r="G27" i="4"/>
  <c r="E27" i="4"/>
  <c r="D6" i="4"/>
  <c r="D204" i="3"/>
  <c r="D203" i="3"/>
  <c r="D202" i="3"/>
  <c r="Z43" i="1" s="1"/>
  <c r="N43" i="2" s="1"/>
  <c r="D201" i="3"/>
  <c r="D200" i="3"/>
  <c r="O199" i="3"/>
  <c r="D199" i="3"/>
  <c r="M198" i="3"/>
  <c r="L198" i="3"/>
  <c r="K198" i="3"/>
  <c r="J198" i="3"/>
  <c r="I198" i="3"/>
  <c r="H198" i="3"/>
  <c r="G198" i="3"/>
  <c r="F198" i="3"/>
  <c r="E198" i="3"/>
  <c r="M197" i="3"/>
  <c r="L197" i="3"/>
  <c r="K197" i="3"/>
  <c r="J197" i="3"/>
  <c r="I197" i="3"/>
  <c r="H197" i="3"/>
  <c r="G197" i="3"/>
  <c r="F197" i="3"/>
  <c r="E197" i="3"/>
  <c r="M196" i="3"/>
  <c r="L196" i="3"/>
  <c r="K196" i="3"/>
  <c r="J196" i="3"/>
  <c r="I196" i="3"/>
  <c r="H196" i="3"/>
  <c r="G196" i="3"/>
  <c r="F196" i="3"/>
  <c r="E196" i="3"/>
  <c r="L189" i="3"/>
  <c r="J189" i="3"/>
  <c r="I189" i="3"/>
  <c r="F189" i="3"/>
  <c r="E189" i="3"/>
  <c r="D189" i="3"/>
  <c r="J187" i="3"/>
  <c r="E187" i="3"/>
  <c r="L187" i="3" s="1"/>
  <c r="D187" i="3"/>
  <c r="F187" i="3" s="1"/>
  <c r="L186" i="3"/>
  <c r="J186" i="3"/>
  <c r="E186" i="3"/>
  <c r="D186" i="3"/>
  <c r="F186" i="3" s="1"/>
  <c r="L185" i="3"/>
  <c r="J185" i="3"/>
  <c r="I184" i="3"/>
  <c r="I188" i="3" s="1"/>
  <c r="D193" i="3" s="1"/>
  <c r="AC46" i="1" s="1"/>
  <c r="Q46" i="2" s="1"/>
  <c r="L183" i="3"/>
  <c r="I183" i="3"/>
  <c r="E183" i="3"/>
  <c r="D183" i="3"/>
  <c r="J183" i="3" s="1"/>
  <c r="L182" i="3"/>
  <c r="J182" i="3"/>
  <c r="I182" i="3"/>
  <c r="E182" i="3"/>
  <c r="F182" i="3" s="1"/>
  <c r="D182" i="3"/>
  <c r="L181" i="3"/>
  <c r="J181" i="3"/>
  <c r="I181" i="3"/>
  <c r="E181" i="3"/>
  <c r="F181" i="3" s="1"/>
  <c r="D181" i="3"/>
  <c r="C181" i="3"/>
  <c r="J180" i="3"/>
  <c r="I180" i="3"/>
  <c r="E180" i="3"/>
  <c r="L180" i="3" s="1"/>
  <c r="L184" i="3" s="1"/>
  <c r="L188" i="3" s="1"/>
  <c r="L179" i="3"/>
  <c r="J179" i="3"/>
  <c r="I179" i="3"/>
  <c r="E179" i="3"/>
  <c r="D179" i="3"/>
  <c r="F179" i="3" s="1"/>
  <c r="L178" i="3"/>
  <c r="I178" i="3"/>
  <c r="E178" i="3"/>
  <c r="E184" i="3" s="1"/>
  <c r="D178" i="3"/>
  <c r="D184" i="3" s="1"/>
  <c r="D176" i="3"/>
  <c r="D190" i="3" s="1"/>
  <c r="D166" i="3"/>
  <c r="D165" i="3"/>
  <c r="D164" i="3"/>
  <c r="D157" i="3"/>
  <c r="D158" i="3" s="1"/>
  <c r="D144" i="3"/>
  <c r="D142" i="3"/>
  <c r="D163" i="3" s="1"/>
  <c r="D141" i="3"/>
  <c r="D150" i="3" s="1"/>
  <c r="J136" i="3"/>
  <c r="F136" i="3"/>
  <c r="D136" i="3"/>
  <c r="J135" i="3"/>
  <c r="H135" i="3"/>
  <c r="F135" i="3"/>
  <c r="D135" i="3"/>
  <c r="D125" i="3"/>
  <c r="D121" i="3"/>
  <c r="O104" i="3"/>
  <c r="D104" i="3"/>
  <c r="D124" i="3" s="1"/>
  <c r="I99" i="3"/>
  <c r="H83" i="3"/>
  <c r="H82" i="3"/>
  <c r="H81" i="3"/>
  <c r="H80" i="3"/>
  <c r="L79" i="3"/>
  <c r="K79" i="3"/>
  <c r="J79" i="3"/>
  <c r="M79" i="3" s="1"/>
  <c r="G79" i="3"/>
  <c r="H79" i="3" s="1"/>
  <c r="I79" i="3" s="1"/>
  <c r="F79" i="3"/>
  <c r="E79" i="3"/>
  <c r="L78" i="3"/>
  <c r="K78" i="3"/>
  <c r="M78" i="3" s="1"/>
  <c r="J78" i="3"/>
  <c r="G78" i="3"/>
  <c r="F78" i="3"/>
  <c r="E78" i="3"/>
  <c r="H78" i="3" s="1"/>
  <c r="M77" i="3"/>
  <c r="L77" i="3"/>
  <c r="K77" i="3"/>
  <c r="J77" i="3"/>
  <c r="G77" i="3"/>
  <c r="F77" i="3"/>
  <c r="H77" i="3" s="1"/>
  <c r="I77" i="3" s="1"/>
  <c r="E77" i="3"/>
  <c r="M76" i="3"/>
  <c r="L76" i="3"/>
  <c r="K76" i="3"/>
  <c r="J76" i="3"/>
  <c r="G76" i="3"/>
  <c r="F76" i="3"/>
  <c r="E76" i="3"/>
  <c r="H76" i="3" s="1"/>
  <c r="I76" i="3" s="1"/>
  <c r="L75" i="3"/>
  <c r="K75" i="3"/>
  <c r="J75" i="3"/>
  <c r="M75" i="3" s="1"/>
  <c r="G75" i="3"/>
  <c r="H75" i="3" s="1"/>
  <c r="F75" i="3"/>
  <c r="E75" i="3"/>
  <c r="J74" i="3"/>
  <c r="E74" i="3"/>
  <c r="D71" i="3"/>
  <c r="I70" i="3"/>
  <c r="G70" i="3"/>
  <c r="F70" i="3"/>
  <c r="D70" i="3"/>
  <c r="D63" i="3"/>
  <c r="K59" i="3"/>
  <c r="J59" i="3"/>
  <c r="I59" i="3"/>
  <c r="L59" i="3" s="1"/>
  <c r="G59" i="3"/>
  <c r="F59" i="3"/>
  <c r="H59" i="3" s="1"/>
  <c r="M59" i="3" s="1"/>
  <c r="E59" i="3"/>
  <c r="K58" i="3"/>
  <c r="J58" i="3"/>
  <c r="L58" i="3" s="1"/>
  <c r="I58" i="3"/>
  <c r="G58" i="3"/>
  <c r="D61" i="3" s="1"/>
  <c r="F58" i="3"/>
  <c r="E58" i="3"/>
  <c r="H58" i="3" s="1"/>
  <c r="P56" i="3"/>
  <c r="P55" i="3"/>
  <c r="P53" i="3"/>
  <c r="P57" i="3" s="1"/>
  <c r="D49" i="3" s="1"/>
  <c r="D53" i="3" s="1"/>
  <c r="P52" i="3"/>
  <c r="P51" i="3"/>
  <c r="P50" i="3"/>
  <c r="P49" i="3"/>
  <c r="D39" i="3"/>
  <c r="D40" i="3" s="1"/>
  <c r="AA11" i="1" s="1"/>
  <c r="O11" i="2" s="1"/>
  <c r="D37" i="3"/>
  <c r="K27" i="3"/>
  <c r="I27" i="3"/>
  <c r="G27" i="3"/>
  <c r="E27" i="3"/>
  <c r="D27" i="3"/>
  <c r="D6" i="3"/>
  <c r="Q48" i="2"/>
  <c r="O48" i="2"/>
  <c r="N48" i="2"/>
  <c r="AC30" i="2"/>
  <c r="Q30" i="2"/>
  <c r="AC28" i="2"/>
  <c r="Q28" i="2"/>
  <c r="O13" i="2"/>
  <c r="O12" i="2"/>
  <c r="N8" i="2"/>
  <c r="W4" i="2"/>
  <c r="Z48" i="1"/>
  <c r="Z42" i="1"/>
  <c r="N42" i="2" s="1"/>
  <c r="Z41" i="1"/>
  <c r="N41" i="2" s="1"/>
  <c r="AG40" i="1"/>
  <c r="AE40" i="1"/>
  <c r="AB40" i="1"/>
  <c r="Z40" i="1"/>
  <c r="Q30" i="1"/>
  <c r="Q28" i="1"/>
  <c r="AA13" i="1"/>
  <c r="AA12" i="1"/>
  <c r="Z10" i="1"/>
  <c r="Z9" i="1"/>
  <c r="Z8" i="1"/>
  <c r="Y7" i="1"/>
  <c r="D192" i="3" l="1"/>
  <c r="AC45" i="1" s="1"/>
  <c r="Q45" i="2" s="1"/>
  <c r="D20" i="3"/>
  <c r="M58" i="4"/>
  <c r="I98" i="4"/>
  <c r="M58" i="3"/>
  <c r="I98" i="3"/>
  <c r="I100" i="4"/>
  <c r="D100" i="4"/>
  <c r="D43" i="4"/>
  <c r="D7" i="4" s="1"/>
  <c r="D197" i="3"/>
  <c r="D196" i="3"/>
  <c r="I78" i="3"/>
  <c r="D188" i="3"/>
  <c r="E188" i="4"/>
  <c r="L184" i="4"/>
  <c r="L188" i="4" s="1"/>
  <c r="I75" i="4"/>
  <c r="D85" i="4"/>
  <c r="D98" i="4" s="1"/>
  <c r="I75" i="3"/>
  <c r="D85" i="3"/>
  <c r="D98" i="3" s="1"/>
  <c r="I79" i="4"/>
  <c r="E188" i="3"/>
  <c r="F183" i="3"/>
  <c r="F178" i="3"/>
  <c r="F178" i="4"/>
  <c r="F187" i="4"/>
  <c r="F180" i="3"/>
  <c r="F180" i="4"/>
  <c r="D156" i="3"/>
  <c r="D156" i="4"/>
  <c r="J178" i="3"/>
  <c r="J184" i="3" s="1"/>
  <c r="J188" i="3" s="1"/>
  <c r="D191" i="3" s="1"/>
  <c r="J178" i="4"/>
  <c r="J184" i="4" s="1"/>
  <c r="J188" i="4" s="1"/>
  <c r="D191" i="4" s="1"/>
  <c r="D14" i="4" s="1"/>
  <c r="D188" i="4"/>
  <c r="D42" i="3"/>
  <c r="D103" i="3"/>
  <c r="D122" i="3" s="1"/>
  <c r="D8" i="3" l="1"/>
  <c r="F184" i="4"/>
  <c r="F184" i="3"/>
  <c r="D192" i="4"/>
  <c r="D20" i="4"/>
  <c r="AC44" i="1"/>
  <c r="Q44" i="2" s="1"/>
  <c r="D14" i="3"/>
  <c r="D8" i="4"/>
  <c r="D100" i="3"/>
  <c r="D43" i="3"/>
  <c r="D7" i="3" s="1"/>
  <c r="I100" i="3"/>
  <c r="F185" i="4" l="1"/>
  <c r="D185" i="4"/>
  <c r="E185" i="4"/>
  <c r="F188" i="4"/>
  <c r="F185" i="3"/>
  <c r="E185" i="3"/>
  <c r="D185" i="3"/>
  <c r="F188" i="3"/>
  <c r="G188" i="3" l="1"/>
  <c r="R187" i="3"/>
  <c r="G186" i="3"/>
  <c r="G179" i="3"/>
  <c r="G182" i="3"/>
  <c r="G187" i="3"/>
  <c r="G181" i="3"/>
  <c r="G183" i="3"/>
  <c r="G180" i="3"/>
  <c r="G178" i="3"/>
  <c r="G184" i="3"/>
  <c r="G185" i="4"/>
  <c r="G185" i="3"/>
  <c r="G188" i="4"/>
  <c r="R187" i="4"/>
  <c r="G182" i="4"/>
  <c r="G186" i="4"/>
  <c r="G179" i="4"/>
  <c r="G183" i="4"/>
  <c r="G181" i="4"/>
  <c r="G180" i="4"/>
  <c r="G178" i="4"/>
  <c r="G187" i="4"/>
  <c r="G184" i="4"/>
</calcChain>
</file>

<file path=xl/sharedStrings.xml><?xml version="1.0" encoding="utf-8"?>
<sst xmlns="http://schemas.openxmlformats.org/spreadsheetml/2006/main" count="1190" uniqueCount="635">
  <si>
    <t>[City],</t>
  </si>
  <si>
    <t>[Date]</t>
  </si>
  <si>
    <t>City</t>
  </si>
  <si>
    <t>Date</t>
  </si>
  <si>
    <t>город</t>
  </si>
  <si>
    <t>дата</t>
  </si>
  <si>
    <t>!!! STRICTLY CONFIDENTAL !!!</t>
  </si>
  <si>
    <t>Tashkent</t>
  </si>
  <si>
    <t>Ташкент</t>
  </si>
  <si>
    <t>INVESTMENT OFFER</t>
  </si>
  <si>
    <t>ИНВЕСТИЦИОННОЕ ПРЕДЛОЖЕНИЕ</t>
  </si>
  <si>
    <t>Production of orthopedic mattresses</t>
  </si>
  <si>
    <t>Objective of the project</t>
  </si>
  <si>
    <t>(for example: boutique hotel)</t>
  </si>
  <si>
    <t>Цель проекта</t>
  </si>
  <si>
    <t>Industry</t>
  </si>
  <si>
    <t>(for example: definition of a boutique hotel)</t>
  </si>
  <si>
    <t>Consumer goods for the population, furniture industry</t>
  </si>
  <si>
    <t>Отрасль</t>
  </si>
  <si>
    <t>Project placement</t>
  </si>
  <si>
    <t>Free Economic Zone</t>
  </si>
  <si>
    <t>(yes)</t>
  </si>
  <si>
    <t>(no)</t>
  </si>
  <si>
    <t>FEZ "Termez", Surkhan-Darya region</t>
  </si>
  <si>
    <t>Free economic zone</t>
  </si>
  <si>
    <t xml:space="preserve"> (YES)</t>
  </si>
  <si>
    <t xml:space="preserve"> (NO)</t>
  </si>
  <si>
    <t>Размещение проекта</t>
  </si>
  <si>
    <t>Свободная экономическая зона</t>
  </si>
  <si>
    <t>(НЕТ)</t>
  </si>
  <si>
    <t>Project capacity</t>
  </si>
  <si>
    <t>sq.m.</t>
  </si>
  <si>
    <t>Проектная мощность</t>
  </si>
  <si>
    <t>Упак.</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</si>
  <si>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</si>
  <si>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</si>
  <si>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</si>
  <si>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</si>
  <si>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</si>
  <si>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</si>
  <si>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</si>
  <si>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</si>
  <si>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</si>
  <si>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</si>
  <si>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</si>
  <si>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</si>
  <si>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</si>
  <si>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</si>
  <si>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</si>
  <si>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</si>
  <si>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</si>
  <si>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</si>
  <si>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</si>
  <si>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</si>
  <si>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</si>
  <si>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</si>
  <si>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</si>
  <si>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</si>
  <si>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</si>
  <si>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</si>
  <si>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</si>
  <si>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</si>
  <si>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</si>
  <si>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</si>
  <si>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</si>
  <si>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</si>
  <si>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</si>
  <si>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</si>
  <si>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</si>
  <si>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</si>
  <si>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Создано</t>
  </si>
  <si>
    <t>If not, then the plans for creation</t>
  </si>
  <si>
    <t>The project management team will be created together with the project investors</t>
  </si>
  <si>
    <t>Если нет, то планы создания</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</si>
  <si>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</si>
  <si>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</si>
  <si>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</si>
  <si>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</si>
  <si>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</si>
  <si>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</si>
  <si>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</si>
  <si>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</si>
  <si>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</si>
  <si>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</si>
  <si>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</si>
  <si>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</si>
  <si>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</si>
  <si>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</si>
  <si>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</si>
  <si>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</si>
  <si>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</si>
  <si>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</si>
  <si>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</si>
  <si>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</si>
  <si>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</si>
  <si>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</si>
  <si>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</si>
  <si>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</si>
  <si>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</si>
  <si>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</si>
  <si>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</si>
  <si>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</si>
  <si>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</si>
  <si>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</si>
  <si>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</si>
  <si>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</si>
  <si>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</si>
  <si>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</si>
  <si>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</si>
  <si>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</si>
  <si>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</si>
  <si>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</si>
  <si>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</si>
  <si>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</si>
  <si>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</si>
  <si>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</si>
  <si>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</si>
  <si>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</si>
  <si>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</si>
  <si>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</si>
  <si>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</si>
  <si>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</si>
  <si>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</si>
  <si>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</si>
  <si>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</si>
  <si>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</si>
  <si>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</si>
  <si>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</si>
  <si>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</si>
  <si>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</si>
  <si>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</si>
  <si>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</si>
  <si>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</si>
  <si>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</si>
  <si>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</si>
  <si>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</si>
  <si>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</si>
  <si>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</si>
  <si>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</si>
  <si>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</si>
  <si>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</si>
  <si>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</si>
  <si>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</si>
  <si>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</si>
  <si>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</si>
  <si>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charset val="204"/>
      </rPr>
      <t xml:space="preserve">   плоплпрло
2.    </t>
    </r>
    <r>
      <rPr>
        <sz val="11"/>
        <color theme="1"/>
        <rFont val="Montserrat"/>
        <charset val="204"/>
      </rPr>
      <t> </t>
    </r>
  </si>
  <si>
    <r>
      <t>1.</t>
    </r>
    <r>
      <rPr>
        <sz val="7"/>
        <color theme="1"/>
        <rFont val="Montserrat"/>
        <charset val="204"/>
      </rPr>
      <t xml:space="preserve">       </t>
    </r>
    <r>
      <rPr>
        <sz val="11"/>
        <color theme="1"/>
        <rFont val="Montserrat"/>
        <charset val="204"/>
      </rPr>
      <t> </t>
    </r>
  </si>
  <si>
    <t>Economic Indicator</t>
  </si>
  <si>
    <t>IRR (internal rate of return)</t>
  </si>
  <si>
    <t>[currency] [amount]</t>
  </si>
  <si>
    <t>Internal rate of return (IRR),%</t>
  </si>
  <si>
    <t>Внутренная норма доходности (IRR), %</t>
  </si>
  <si>
    <t>Net present value (NPV), $</t>
  </si>
  <si>
    <t>Чистая приведенная ценность (NPV), $</t>
  </si>
  <si>
    <t>Return on Investment Index ((PI)</t>
  </si>
  <si>
    <t>Индекс доходности инвестиций (PI)</t>
  </si>
  <si>
    <t>Need for Investment</t>
  </si>
  <si>
    <t>Offer from Contractor available</t>
  </si>
  <si>
    <t>Offer to investors / lenders</t>
  </si>
  <si>
    <t>Local investor (initiator) contribution, $</t>
  </si>
  <si>
    <t>Предложение инвесторам/ кредиторам</t>
  </si>
  <si>
    <t>Вклад местного инвестора (инициатора), $</t>
  </si>
  <si>
    <t>Offer for Construction available</t>
  </si>
  <si>
    <t>Foreign investor contribution, $</t>
  </si>
  <si>
    <t>Вклад иностранного инвестора,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</si>
  <si>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</si>
  <si>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</si>
  <si>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</si>
  <si>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</si>
  <si>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</si>
  <si>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</si>
  <si>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</si>
  <si>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</si>
  <si>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</si>
  <si>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</si>
  <si>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</si>
  <si>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</si>
  <si>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</si>
  <si>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</si>
  <si>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</si>
  <si>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tel. +998 90 188 86 81</t>
  </si>
  <si>
    <t>Ш.Абдуллаева</t>
  </si>
  <si>
    <t>!!! СТРОГО КОНФИДЕНЦИАЛЬНО !!!</t>
  </si>
  <si>
    <t>Production of medicines</t>
  </si>
  <si>
    <t>Производство ортопедических матрасов</t>
  </si>
  <si>
    <t>Создание собственного производства ортопедических матрасов в широком ассортименте в целях импортозамещения и экспорта продукции</t>
  </si>
  <si>
    <t>Healthcare and pharmaceuticals</t>
  </si>
  <si>
    <t>Легкая промышленность</t>
  </si>
  <si>
    <t>Mirishkor district of Kashkadarya region.</t>
  </si>
  <si>
    <t>Free economic zones</t>
  </si>
  <si>
    <t>СЭЗ "Термез", Сурхандарьинская область</t>
  </si>
  <si>
    <t>pack.</t>
  </si>
  <si>
    <t>кв.м.</t>
  </si>
  <si>
    <t>если нет, то планы их обучения и т. д.?</t>
  </si>
  <si>
    <t>Если нет, что нужно?</t>
  </si>
  <si>
    <t>High demand for medicines. There is a well-formed market, chains of pharmacies and wholesalers.</t>
  </si>
  <si>
    <t>Import dependence of the main raw materials, high competition from foreign manufacturers</t>
  </si>
  <si>
    <t>Possibility to expand the range of products. Expansion of the volume and directions of export.</t>
  </si>
  <si>
    <t>Non-competitiveness of manufactured products in export markets.</t>
  </si>
  <si>
    <t xml:space="preserve">Продукция имеет достаточный спрос, 
Привлечение новой передовой технологии, 
Подержка государства по льготам СЭЗ и др.  </t>
  </si>
  <si>
    <t>Требуется квалифицированный персонал, 
Отсутствие дизайнеров и технических инженеров и др.</t>
  </si>
  <si>
    <t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t>
  </si>
  <si>
    <t>Частичная импортная зависимость, 
Наличие конкурентов импортеров продукции высокого качества</t>
  </si>
  <si>
    <t>Internal rate of return (IRR), %</t>
  </si>
  <si>
    <t>Внутренная норма доходности (IRR),%</t>
  </si>
  <si>
    <t>Return on Investment Index (PI)</t>
  </si>
  <si>
    <t>Индекс доходности инвестиций ( (PI)</t>
  </si>
  <si>
    <t>Предложение инвесторам / кредиторам</t>
  </si>
  <si>
    <t>Contact of local partner 
(project initiator)</t>
  </si>
  <si>
    <t>Бизнес план</t>
  </si>
  <si>
    <t>Производство готовых лекарственных средств</t>
  </si>
  <si>
    <t>Проект</t>
  </si>
  <si>
    <t>Производства готовых лекарственных средств</t>
  </si>
  <si>
    <t>Стоимость проекта</t>
  </si>
  <si>
    <t>Выручка при полной мощности</t>
  </si>
  <si>
    <t>Спрос на продукцию проекта на рынке</t>
  </si>
  <si>
    <t>Место размещения</t>
  </si>
  <si>
    <t>Миришкорский район Кашкадарьинской области.</t>
  </si>
  <si>
    <t>Инициатор проекта (местный инвестор)</t>
  </si>
  <si>
    <t>ЧТПФ «IBN-SINO»</t>
  </si>
  <si>
    <t>Дата создания компании, юридический адрес, существующей деятельности компании, ФИО Руководителей и главбуха, контакты</t>
  </si>
  <si>
    <t>ЧТПФ «IBN-SINO» основано в 1998 год в городке Памук, Миришкорском районе. Перерегистрировано Хокимиятом Миришкорского района
Кашкадарьинской области за №230 от 07.10.2015г. ИНН 202 510 427</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</si>
  <si>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</si>
  <si>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Директор Ёгмиров Давлат Чулиевич (паспорт AА 6453731, выданный РУВД Помука Миришкорского района 04.08.2014г.) – доля в УФ 100% . Уставный фонд ЧТПФ «IBN-SINO» составляет 5 456 000,0 тыс. сум и в настоящее время полностью сформирован.</t>
  </si>
  <si>
    <t>Опыта в реализации аналогичных проектов, Наличие дистрибьютерских сети для реализации продукции, Прочие данные об инициаторе</t>
  </si>
  <si>
    <t xml:space="preserve">Это специализированная компания по фармотрасли. Функции - улучшение условий для развития фармацевтической деятельности, дальнейшего повышения уровня обеспеченности населения и учреждений здравоохранения доступными, качественными лекарственными средствами, изделиями медицинского назначения и медицинской техникой, внедрения единой системы координации их производства, ввоза и реализации. </t>
  </si>
  <si>
    <t>Общая сумма инвестиций в проект, $</t>
  </si>
  <si>
    <t>Целевое назначение инвестиций в проект</t>
  </si>
  <si>
    <t>Здания, вспомогательное оборудование, запасы сырья, финансовые издержки</t>
  </si>
  <si>
    <t>Иностранный инвестор</t>
  </si>
  <si>
    <t>На стадии поиска</t>
  </si>
  <si>
    <t>Будет уточнено</t>
  </si>
  <si>
    <t>Технологическое оборудование и запасы сырья</t>
  </si>
  <si>
    <t>Состояние</t>
  </si>
  <si>
    <t>Рейтинг готовности проекта (1-5)</t>
  </si>
  <si>
    <t>Рейтинг инициатора (1-5).</t>
  </si>
  <si>
    <t xml:space="preserve">Продукция </t>
  </si>
  <si>
    <t>Номенклатура продукции</t>
  </si>
  <si>
    <t>Наименование продукции</t>
  </si>
  <si>
    <t>Фото</t>
  </si>
  <si>
    <t>Свойства готовой продукции:</t>
  </si>
  <si>
    <r>
      <rPr>
        <b/>
        <sz val="12"/>
        <rFont val="Arial"/>
        <family val="2"/>
        <charset val="204"/>
      </rPr>
      <t>Гранулирование-</t>
    </r>
    <r>
      <rPr>
        <sz val="12"/>
        <rFont val="Arial"/>
        <family val="2"/>
        <charset val="204"/>
      </rPr>
      <t>Это процесс превращения порошкообразного материала в зерна определенной величины, что необходимо для улучшения сыпучести таблетируемой смеси и предотвращения ее расслаивания. Гранулирование может быть «влажным» и «сухим».Влажное гранулирование связано с использованием жидкостей – растворов вспомогательных или используют их только на одной определенной стадии подготовки материала к таблетированию</t>
    </r>
    <r>
      <rPr>
        <b/>
        <sz val="12"/>
        <rFont val="Arial"/>
        <family val="2"/>
        <charset val="204"/>
      </rPr>
      <t>.  
Таблетки</t>
    </r>
    <r>
      <rPr>
        <sz val="12"/>
        <rFont val="Arial"/>
        <family val="2"/>
        <charset val="204"/>
      </rPr>
      <t xml:space="preserve"> (лат. Tabulettae) — твёрдая дозированная лекарственная форма,получаемая прессованием порошков и гранул, содержащих одно или более лекарственных веществ с добавлением или без вспомогательных веществ или получаемая формованием специальных масс. Описание и внешний вид Согласно различным фармакопеям под таблетками понимают твёрдую дозированную лекарственную форму, содержащую одно или более действующих веществ с добавлением или без вспомогательных. Главной отличительной характеристикой от прочих лекарственных форм фармакопеями рассматривается способ их изготовления посредством прессования или иных методов (формования , экструзии и лиофилизации).Таблетки могут различаться друг от друга по размеру, форме, весу, твёрдости, толщине и потребительским качествам в зависимости от их предполагаемого использования и способа изготовления.Основной формой таблеток являются прямые круглые цилиндры с плоскими или двояковыпуклыми поверхностями, которые предназначены преимущественно для перорального введения. Плоские поверхности прессованных твёрдых таблеток могут снабжаться фасками для придания лекарственной форме дополнительной прочности. Среди двояковыпуклых поверхностей выделяют простые и составные выпуклости, последние из которых не имеют форму усечённой сферы. Составные двояковыпуклые поверхности предотвращают появление эрозии на краях таблеток, однако подобное производство приводит к ускорению износа оборудования из-за неравномерного распределения напряжений в процессе прессования. </t>
    </r>
    <r>
      <rPr>
        <b/>
        <sz val="12"/>
        <rFont val="Arial"/>
        <family val="2"/>
        <charset val="204"/>
      </rPr>
      <t xml:space="preserve">  
Капсула</t>
    </r>
    <r>
      <rPr>
        <sz val="12"/>
        <rFont val="Arial"/>
        <family val="2"/>
        <charset val="204"/>
      </rPr>
      <t xml:space="preserve"> (от лат. capsula — ящичек, ларчик, шкатулка) — дозированная лекарственная форма, состоящая из твердой или мягкой желатиновой или иногда агаровой оболочки (ранее — крахмальной облатки), содержащей инкапсулят — одно или несколько активных действующих веществ, с добавлением или без вспомогательных веществ.
Среди капсул различают: твердые, мягкие, микрокапсулы, желудочно-резистентные капсулы (кишечно-растворимые)  спансулы — капсулы, содержащие пеллеты 
</t>
    </r>
    <r>
      <rPr>
        <b/>
        <sz val="12"/>
        <rFont val="Arial"/>
        <family val="2"/>
        <charset val="204"/>
      </rPr>
      <t>Мягкие</t>
    </r>
    <r>
      <rPr>
        <sz val="12"/>
        <rFont val="Arial"/>
        <family val="2"/>
        <charset val="204"/>
      </rPr>
      <t xml:space="preserve"> — цельные капсулы различной формы (шарообразной, яйцевидной,продолговатой и др.) с жидкими или пастообразными веществами. 
</t>
    </r>
    <r>
      <rPr>
        <b/>
        <sz val="12"/>
        <rFont val="Arial"/>
        <family val="2"/>
        <charset val="204"/>
      </rPr>
      <t>Твердые</t>
    </r>
    <r>
      <rPr>
        <sz val="12"/>
        <rFont val="Arial"/>
        <family val="2"/>
        <charset val="204"/>
      </rPr>
      <t xml:space="preserve"> — капсулы цилиндрической формы с полусферическими концами, состоящие из двух частей, которые входят одна в другую, не образуя зазоров.
</t>
    </r>
    <r>
      <rPr>
        <b/>
        <sz val="12"/>
        <rFont val="Arial"/>
        <family val="2"/>
        <charset val="204"/>
      </rPr>
      <t>Парацитамол</t>
    </r>
    <r>
      <rPr>
        <sz val="12"/>
        <rFont val="Arial"/>
        <family val="2"/>
        <charset val="204"/>
      </rPr>
      <t>-Анальгетик-антипиретик. Обладает жаропонижающим и болеутоляющим действием. Блокирует ЦОГ-1 и ЦОГ-2 преимущественно в ЦНС, воздействуя на центры боли и терморегуляции. В воспаленных тканях клеточные пероксидазы нейтрализуют влияние парацетамола на ЦОГ, что объясняет практически полное отсутствие противовоспалительного эффекта. Поскольку парацетамол обладает чрезвычайно малым влиянием па синтез простагландинов в периферических тканях, он не изменяет водно-электролитный обмен и не вызывает повреждения слизистой оболочки ЖКТ.</t>
    </r>
  </si>
  <si>
    <r>
      <rPr>
        <b/>
        <sz val="12"/>
        <rFont val="Arial"/>
        <family val="2"/>
        <charset val="204"/>
      </rPr>
      <t>АСПИРАЦИН</t>
    </r>
    <r>
      <rPr>
        <sz val="12"/>
        <rFont val="Arial"/>
        <family val="2"/>
        <charset val="204"/>
      </rPr>
      <t xml:space="preserve">--Таблетки, покрытые оболочкой, 1.5 млн МЕ,Таблетки, покрытые оболочкой, 3.0 млн МЕ,Состав-Одна таблетка содержит активное вещество - спирамицин 1,5 млн МЕ или 3,0 млн МЕ,
вспомогательные вещества: микрокристаллическая целлюлоза PH-101, натрия крахмала гликолят (Тип А), кукурузный крахмал, полисорбат 80, кремния коллоидный безводный, тальк, кросповидон (XL 10), магния стеарат, Intercoat универсальный белый (IC-U-1308), вода очищенная. Таблетки покрытые пленочной оболочкой от белого до почти белого цвета, удлиненной, двояковыпуклой формы, с линией разлома имеющие с одной стороны и ровные с другой стороны (для дозировки 1.5 млн МЕ) </t>
    </r>
  </si>
  <si>
    <t>Область применения</t>
  </si>
  <si>
    <t>Здравохранение и фарматевтика</t>
  </si>
  <si>
    <t>Формы упаковки и транспортировки</t>
  </si>
  <si>
    <t xml:space="preserve"> Упаковка таблеток и капсулы осуществляется на упаковочных столах. Перед началом работы необходимо проверить: чистоту рабочего места и помещения; отсутствие посторонних предметов в рабочей зоне, остатков от предыдущей серии; количество подготовленных к использованию картонных пеналов, гофроящиков, клеящей ленты (скотча), групповых этикеток и др.;Расфасованные таблеток и капсулы вкладывают в картонный пенал по 100-150 шт, закрывают и склеивают скотч лентой. При этом визуально проверяют комплектность изделия, герметичность упаковки, правильность вырубки и склеивания упаковки, нанесенные тексты (номер серии и срок годности и т.д.). На каждую коробку наклеивают этикетку. Пеналы вместе с упаковочным листом и контрольным талоном укладывают в коробки, оклеивают их клеящей лентой и на концах которой фиксируют групповую упаковку.На групповой этикетке должна быть следующая информация:  наименование изделия, с указанием в данном случае объем (2, 5, 10 мл); наименование предприятия, ведомство, его товарный знак и страна;  предупредительные надписи;  номер серии или партии;  количество;  юридический адрес. Весь процесс фасовки и упаковки постоянно контролируется контролером отдела технического контроля и мастером участка упаковки. Все контрольные точки; количество взятых вспомогательных материалов регистрируются в рабочей карте. Также к рабочей карте прикладываются образцы использованных материалов после маркировки и обработки. Коробки со таблеток и капсулами передают на участок стерилизации. Промаркированные групповые этикетки, которые остались после упаковки,собирают и передают начальнику цеха, которые в последствии уничтожаются.Некондиционные изделия собирают в отдельный контейнер, сортируют и передают  на соответствующую стадию или на переработку отходов.</t>
  </si>
  <si>
    <t>Наличие документов стандартизации (ГОСТы, ТУ и др. код ТН ВЭД)</t>
  </si>
  <si>
    <t>ГОСТ 17768-90 МЕЖГОСУДАРСТВЕННЫЙ СТАНДАРТ. СРЕДСТВА ЛЕКАРСТВЕННЫЕ. Упаковка, маркировка, транспортирование и хранение
Код ТН ВЭД  3004 - 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t>
  </si>
  <si>
    <t>Срок годности</t>
  </si>
  <si>
    <t>1-3 года</t>
  </si>
  <si>
    <t>Производители аналогичной продукции, бренды и торговые знаки</t>
  </si>
  <si>
    <t xml:space="preserve">Имеются местные производители "JURABEK LABORATORIES ООО"  "LAXISAM PHARMACEUTICALS" ООО  и представительства ООО и СП,  Рубикон ООО,  Medicina Pharm ООО Dekont Farm, ООО Gedeon Richter и др. </t>
  </si>
  <si>
    <t>Оптовые цены на готовую продукцию на рынке в среднем, $/уп</t>
  </si>
  <si>
    <t>Транспортные расходы на ед. Продукции $ / за кг</t>
  </si>
  <si>
    <t>Проектная мощность, уп в год</t>
  </si>
  <si>
    <t>Выручка при полной мощности, $</t>
  </si>
  <si>
    <t>Спрос</t>
  </si>
  <si>
    <t>Перечень потребителей продукции или услуги</t>
  </si>
  <si>
    <t>В Узбекистане официально зарегистрировано более 20 400  тысяч   парентерального больных,25 160  тысяч сердечно - сосудистых  больных, 32 тысяч  кардиологических иневрологических больных,100 тысяч онкологических больных</t>
  </si>
  <si>
    <t>Норма потребления  в день, кг</t>
  </si>
  <si>
    <t>Часть населения проходящая лечение и профилактику (около 30%  Чел. В возрасте более 40 лет)</t>
  </si>
  <si>
    <t>Средний расход (в год на 1 чел) ($)</t>
  </si>
  <si>
    <t>Потребители, чел.</t>
  </si>
  <si>
    <t>Прогноз повышения потребления, спроса</t>
  </si>
  <si>
    <t>Спрос на продукцию проекта, $</t>
  </si>
  <si>
    <t>Дополнительный анализ статистической информации (импорт/экспорт, объем производства, статистика цен и др.)  в Узбекистане</t>
  </si>
  <si>
    <t>Наименование</t>
  </si>
  <si>
    <t>2020 год</t>
  </si>
  <si>
    <t>в среднем</t>
  </si>
  <si>
    <t>Цена за един.</t>
  </si>
  <si>
    <t>доллары США</t>
  </si>
  <si>
    <t>тонн</t>
  </si>
  <si>
    <t xml:space="preserve">Объем импорта продукции проекта (Узбекистан), $, (для прогноза импортзамещения) </t>
  </si>
  <si>
    <t xml:space="preserve">Объем экспорта продукции проекта (Узбекистан), $, (для прогноза импортзамещения) </t>
  </si>
  <si>
    <t>Какие льготы и преференции, а также законы и правила применяются для проекта</t>
  </si>
  <si>
    <t>Преференции и льготы для производителей, включая освобождение от налоговых и таможенных платежей на срок до 10 лет, в зависимости от объема инвестиций. В целях консервативного подхода в расчетах учтены все налоги</t>
  </si>
  <si>
    <t>Внешник рынок</t>
  </si>
  <si>
    <t>Перечень страны</t>
  </si>
  <si>
    <t>Соседи по ЦА</t>
  </si>
  <si>
    <t>Россия</t>
  </si>
  <si>
    <t>Украина</t>
  </si>
  <si>
    <t>Белоруссия</t>
  </si>
  <si>
    <t>Количество населении</t>
  </si>
  <si>
    <t>Норма потребления (в год)</t>
  </si>
  <si>
    <t>Объем аналогичных производств данной продукции на этом рынке, ед.изм. (количество)</t>
  </si>
  <si>
    <t>Спрос на продукцию проекта на этом рынке, количество</t>
  </si>
  <si>
    <t>Спрос на продукцию проекта на этом рынке, $</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</si>
  <si>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</si>
  <si>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</si>
  <si>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</si>
  <si>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Цена за единицу</t>
  </si>
  <si>
    <t xml:space="preserve">Казахстан импорт, $, </t>
  </si>
  <si>
    <t>Таджикистан импорт, $</t>
  </si>
  <si>
    <t>Афганистан импорт, $</t>
  </si>
  <si>
    <t>Туркменистан импорт, $</t>
  </si>
  <si>
    <t>Кыргызстан  импорт, $</t>
  </si>
  <si>
    <t>Прочие данные</t>
  </si>
  <si>
    <t>Законы, правила, пощлины и льготы</t>
  </si>
  <si>
    <t>Спрос на этом рынке, $</t>
  </si>
  <si>
    <t>Дополнительный анализ статистической информации (импорт/экспорт)  в странах прочих</t>
  </si>
  <si>
    <t>Пееречень потребителей продукции или услуги</t>
  </si>
  <si>
    <t>Количество потребителей продукции или услуги</t>
  </si>
  <si>
    <t>Норма потребления (в год, в сутки, в месяц)</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</si>
  <si>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</si>
  <si>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</si>
  <si>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</si>
  <si>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</si>
  <si>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</si>
  <si>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</si>
  <si>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</si>
  <si>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</si>
  <si>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 xml:space="preserve">США, Япония, Европа, Китай. Основными производителями оборудования BOSH, Kilian, Fette (Германия) Huber, Zanazi (Швейцария, Италия), Hemofarm, KRKA, Pliva </t>
  </si>
  <si>
    <t>Производительность, (таблеток/в год)</t>
  </si>
  <si>
    <t>Стоимость комплекта оборудования</t>
  </si>
  <si>
    <t>комплекта оборудования</t>
  </si>
  <si>
    <t xml:space="preserve"> 1.Металлодетектор для таблеток Wash-in-Place</t>
  </si>
  <si>
    <t>Металлодетектор для таблеток и капсул</t>
  </si>
  <si>
    <t>Машина для сортировки таблеток
и капсул по массе для минимизации
отходов</t>
  </si>
  <si>
    <t>Машина для нанесения покрытий
на таблетки</t>
  </si>
  <si>
    <t>Настольная машина для сортировки
таблеток и капсул с разделением по массе</t>
  </si>
  <si>
    <t>Линия грануляции для твердых
лекарственных форм STE Tecpharm</t>
  </si>
  <si>
    <t>Блистерная машина начального уровня</t>
  </si>
  <si>
    <t>Производство лекарственных средств.</t>
  </si>
  <si>
    <t>Описание комплекта оборудования</t>
  </si>
  <si>
    <r>
      <rPr>
        <b/>
        <sz val="12"/>
        <rFont val="Arial"/>
        <family val="2"/>
        <charset val="204"/>
      </rPr>
      <t>1</t>
    </r>
    <r>
      <rPr>
        <sz val="12"/>
        <rFont val="Arial"/>
        <family val="2"/>
        <charset val="204"/>
      </rPr>
      <t xml:space="preserve">. Серия THS / PH21 WIP от Ceia — это высокочувствительная система обнаружения  металла для использования в критически важных фармацевтических применениях. Он оснащен форсунками для прямого впрыска моющей воды и деконтаминации, что
позволяет полностью очистить все каналы машины между сериями. Полностью экранированный от радиочастотных помех и подходящий для всех производственных мест, THS / PH21 WIP способен обнаруживать и отбраковывать
примеси черных, цветных металлов и нержавеющей стали с полным подтверждением отбраковки.Встроенная микропрограмма полностью соответствует требованиям FDA, с защитой паролем пользователя и записью событий, обеспечивая безопасность данных и полную отслеживаемость.Удобное управление обеспечивается благодаря расширенной клавиатуре, легко читаемому высококонтрастному дисплею и специальным программируемым пользователем элементам быстрого доступа к основным функциям. </t>
    </r>
  </si>
  <si>
    <r>
      <rPr>
        <b/>
        <sz val="12"/>
        <rFont val="Arial"/>
        <family val="2"/>
        <charset val="204"/>
      </rPr>
      <t>2</t>
    </r>
    <r>
      <rPr>
        <sz val="12"/>
        <rFont val="Arial"/>
        <family val="2"/>
        <charset val="204"/>
      </rPr>
      <t xml:space="preserve">.THS / PH21 от Ceia — это передовое решение для обнаружения и удаления металлов для таблеток и капсул в фармацевтической промышленности. Оборудование было разработано с нуля, чтобы быть невосприимчивым к
радиочастотам и электромагнитным помехам, характерным для производственных объектов.THS / PH21 полностью соответствует требованиям FDA и напрямую управляет отбраковкой загрязненного продукта и полностью проверяет его удаление. Полная цифровая регистрация и защита паролем обеспечивает полное соответствие требованиям безопасности и отслеживаемости данных. Портативная конструкция с до 500 профилями продуктов, выбираемыми с помощью локального программирования или сетевого программного обеспечения, и до 10 000 хранимых событий обеспечивает оптимальную гибкость THS / PH21 для развертывания в средах с несколькими продуктами. Непрерывная автоматическая проверка и автоматическая калибровка с автоматической записью данных всегда поддерживают оптимальную чувствительность. Высококонтрастный ЖК-дисплей и клавиатура из нержавеющей стали упрощают ввод параметров и контроль работы.  </t>
    </r>
  </si>
  <si>
    <r>
      <rPr>
        <b/>
        <sz val="12"/>
        <rFont val="Arial"/>
        <family val="2"/>
        <charset val="204"/>
      </rPr>
      <t>3</t>
    </r>
    <r>
      <rPr>
        <sz val="12"/>
        <rFont val="Arial"/>
        <family val="2"/>
        <charset val="204"/>
      </rPr>
      <t>. Высокоточная машина для сортировки таблеток и капсул с разделением по массе: снижение затрат за счет минимизации отходов CI Precision SADE SP240 — высокоточная, гибкая и лёгкая в эксплуатации система для контроля массы твердых лекарственных форм, предназначенная для крупносерийного производства. Машина имеет два бункера объёмом 60 л каждый, а также два канала взвешивания, обеспечивающих высокую производительность: 9,000 шт./час. Точность машины SADE SP240: +/- 1 мг. Система имеет простой пользовательский интерфейс. Машина определяет удовлетворительные продукты среди отбракованных по массе, обеспечивая сокращение отходов. Устройство регистрирует все операции сортировки. Отчёты могут быть распечатаны непосредственно на принтере, или отправлены на ПК для дальнейшего анализа. Система защиты предотвращает несанкционированный доступ к машине.</t>
    </r>
  </si>
  <si>
    <r>
      <rPr>
        <b/>
        <sz val="12"/>
        <rFont val="Arial"/>
        <family val="2"/>
        <charset val="204"/>
      </rPr>
      <t>4</t>
    </r>
    <r>
      <rPr>
        <sz val="12"/>
        <rFont val="Arial"/>
        <family val="2"/>
        <charset val="204"/>
      </rPr>
      <t xml:space="preserve">. В процессе нанесения покрытия таблетки проходят много стадий, которые могут сделать их влажными и липкими или растрескаться и расколоться по краям. Эти повреждения могут быть вызваны недостаточным нагревом или перегревом во время распыления или плохим распределением капель распыления, связанным с неточным распылением. Высокотехнологичный коутер позволяет автоматически регулировать поток, избегая попадания влаги на барабан, экономя покрытие и оптимизируя время процесса. Коутер от STE Tecpharm — это машина для нанесения пленочных покрытий на основе технологии перфорированного барабана для нанесения покрытий. Без покрытия таблетки (или пеллеты) могут подаваться во вращающийся барабан машины, в котором проточно-направляющие элементы аккуратно перемешивают таблетки. Центральное сопло распыляет покрывающий раствор на таблетки, а поток нагретого воздуха испаряет растворитель. С помощью акустической технологии определяется загрузка продукта в барабане (без ручного управления) и автоматически регулируются все параметры процесса нанесения покрытия, такие как расстояние и положение форсунок, расход и температура подаваемого и отводимого воздуха, траектория и поток воздуха и т.д. Производительность машины составляет от 0,5 кг до 600 кг. Добавление автоматической системы очистки является опцией. </t>
    </r>
  </si>
  <si>
    <r>
      <rPr>
        <b/>
        <sz val="12"/>
        <rFont val="Arial"/>
        <family val="2"/>
        <charset val="204"/>
      </rPr>
      <t>5.</t>
    </r>
    <r>
      <rPr>
        <sz val="12"/>
        <rFont val="Arial"/>
        <family val="2"/>
        <charset val="204"/>
      </rPr>
      <t xml:space="preserve"> Универсальная настольная система сортировки таблеток и капсул с разделением по массе лабораторного класса CI Precision SADE SP-B40 — высокоточная, гибкая и легкая в эксплуатации машина для сортировки твердых лекарственных форм с разделением по массе, предназначенная для лабораторий. Машина очень проста в эксплуатации: продукт загружается в чашу, после чего автоматически сортируется по массе с точностью до +/- 1 мг. При необходимости, точность устройства может быть увеличена до +/- 0,5 мг. Наравне с другими моделями машин серии SADE, SP-B40 поддерживает обработку таблеток размером до 20 x 24 мм и капсул размером от 5 до 00 (и более).= 87 = Помимо сортировки по массе, машина может быть легко переведена в режим сортировки по количеству. Это делает машину идеальным решением для наполнения флаконов или других емкостей с постоянным определенным количеством продукта, что в частности важно при клинических испытаниях. Устройство регистрирует все операции сортировки. Отчеты могут быть распечатаны непосредственно на принтере, или отправлены на ПК для дальнейшего анализа. Автоматическая машина с производительностью до 75 единиц в минуту устраняет
необходимость ручной сортировки. Устройство также отличается легкостью очистки исоответствует стандартам GMP: все детали, контактирующие с продуктом, выполнены из нержавеющей стали или PEEK</t>
    </r>
  </si>
  <si>
    <r>
      <rPr>
        <b/>
        <sz val="12"/>
        <rFont val="Arial"/>
        <family val="2"/>
        <charset val="204"/>
      </rPr>
      <t>6</t>
    </r>
    <r>
      <rPr>
        <sz val="12"/>
        <rFont val="Arial"/>
        <family val="2"/>
        <charset val="204"/>
      </rPr>
      <t xml:space="preserve">.Линия грануляции для твердых лекарственных форм STE Tecpharm Грануляция является распространенным методом в производстве фармацевтических твердых лекарственных форм. В связи с высокими требованиями к качеству образующихся гранул по однородности содержания и физико-химическим свойствам, важно выбрать правильный процесс. Процесс влажной грануляции гарантирует, что мелкопорошковая гетерогенная смесь превратится в однородный гранулят, с увеличенным размером частиц и более высокой плотностью. Полное готовое решение «под ключ» для грануляции таблеточной массы Линия грануляции от STE Tecpharm представляет собой единое конструктивное решение, реализующее все возможности процесса влажной грануляции. Она объединяет гранулятор с высоким сдвигом для смешивания и гранулирования, сушилку с псевдоожиженным слоем для сушки, гранулирования и нанесения покрытий, а также конические и цилиндрические калибраторы для калибровки. Таким образом, она помогает сократить пространство, необходимое в чистом помещении, и минимизировать риск перекрестного загрязнения, обеспечивая при этом максимальную гибкость при разработке и исследовании масштабируемости процесса. Линия грануляции для фармацевтических твердых лекарственных форм выпускается емкостью от 25 до 1400 л и может выполнять два различных процесса. Первый — это влажная грануляция, при которой в форму гранул добавляется агрегирующий раствор. Оборудование объединяет одну или несколько частиц пыли и образует гранулы в требуемых пределах. </t>
    </r>
  </si>
  <si>
    <r>
      <rPr>
        <b/>
        <sz val="12"/>
        <rFont val="Arial"/>
        <family val="2"/>
        <charset val="204"/>
      </rPr>
      <t>7</t>
    </r>
    <r>
      <rPr>
        <sz val="12"/>
        <rFont val="Arial"/>
        <family val="2"/>
        <charset val="204"/>
      </rPr>
      <t xml:space="preserve">.Сверхкомпактная блистерная машина для мелкосерийного производства Блистерная упаковочная машина TF120 от FamarTec была разработана для того,чтобы предложить очень гибкое решение для блистерной упаковки с минимальными  размерами. Она была разработана с учетом мелкосерийного, но при этом полностью соответствует стандартам GMP. Это особенно полезно для производства небольшими партиями или для контрактного производства. TF120 — это полностью сервомоторный привод со всеми производственными параметрами, сохраненными на панели ПЛК. Это делает смену продукта быстрой и простой с использованием сохраненных настроек, что означает точную настройку каждый раз. Для интеграции с существующим картонирующим оборудованием, TF120 доступна с поточным прямым конвейером или выходным конвейером на 90 градусов по вашей спецификации. Машина предлагает полный спектр дополнительных опций, включая  = 91 = вибрационный бункер предварительной подачи, универсальную или специальную автоматическую подачу, камеру визуального контроля соответствия, систему автоматического отклонения и печать кода / номера партии с использованием
различных методов. TF120 в стандартной комплектации оснащена возможностью удаленной поддержки, что позволяет онлайн-поддержке диагностировать проблемы, не дожидаясь инженеров на месте, сокращая время простоя. Машина может производить до 120 блистеров в минуту, и при этом его размеры составляют всего 2150 мм x 1240 мм x 1840 мм. Конструкция балконного типа из нержавеющей стали означает долгий срок службы, простоту очистки, дезинфекции и обслуживания. </t>
    </r>
  </si>
  <si>
    <t>Сведения о выбранном оборудовании</t>
  </si>
  <si>
    <t>Применяемая технология и его описание</t>
  </si>
  <si>
    <t>Тип выбранного оборудования и гарантируемая производительность, в год,</t>
  </si>
  <si>
    <t>Страна происхождения оборудования</t>
  </si>
  <si>
    <t>Германия, Швейцария, Россия</t>
  </si>
  <si>
    <t>Общая стоимость комплекта оборудования, $</t>
  </si>
  <si>
    <t>Занимаемая площадь оборудования, кв.м.</t>
  </si>
  <si>
    <t>Срок поставки и ввода оборудования</t>
  </si>
  <si>
    <t>Сроки поставки согласовываются при заказе в зависимости от ситуации, связанной с
производственными мощностями.</t>
  </si>
  <si>
    <t xml:space="preserve">Перечень оборудования закупаемая на местном рынке </t>
  </si>
  <si>
    <t>Сервисное, строительно-монтажное оборудование для возведения зданий</t>
  </si>
  <si>
    <t>Сырье и ресурсы</t>
  </si>
  <si>
    <t>Наименование перечень основного сырья, материалов, упаковки</t>
  </si>
  <si>
    <t>Субстанции и Химикаты</t>
  </si>
  <si>
    <t>Источники сырья (местный или импорт)</t>
  </si>
  <si>
    <t>Импорт</t>
  </si>
  <si>
    <t>Местный</t>
  </si>
  <si>
    <t>Наименование региона источника сырья, примеры.</t>
  </si>
  <si>
    <t>Рынки оптовой торговли</t>
  </si>
  <si>
    <t>РЕЦЕПТУПА % (Коротко рецептура расхода сырья, гр/ шт. готовой продукции)</t>
  </si>
  <si>
    <t>Перечень энергетических ресурсов, ед. изм.</t>
  </si>
  <si>
    <t>Эл. Энергия,КВт</t>
  </si>
  <si>
    <t>Вода и стоки, куб.м.</t>
  </si>
  <si>
    <t>Природный газ, куб.м</t>
  </si>
  <si>
    <t>Вода</t>
  </si>
  <si>
    <t>Прочее</t>
  </si>
  <si>
    <t>Потребность в энергетических ресурсах в год</t>
  </si>
  <si>
    <t>-</t>
  </si>
  <si>
    <t>Тарифы, $</t>
  </si>
  <si>
    <t>Место размещения проекта и инициатор</t>
  </si>
  <si>
    <t>Потенциальные регионы размещения проекта</t>
  </si>
  <si>
    <t>Перечень инициаторов в регионах которые изявили желание реализовать данный проект</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</si>
  <si>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</si>
  <si>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</si>
  <si>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</si>
  <si>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Будет обеспесено в процессе строительства</t>
  </si>
  <si>
    <t>Наличие дорожной инфраструктуры (ж-д, авто дороги и др.)</t>
  </si>
  <si>
    <t xml:space="preserve">Наличие свободного земельного участка, посевных площадей </t>
  </si>
  <si>
    <t>Будет обеспечено</t>
  </si>
  <si>
    <t>Другие преимущетсва места размещения проекта</t>
  </si>
  <si>
    <t xml:space="preserve">Выбранное место размещения данного проекта </t>
  </si>
  <si>
    <t>Преимущества выбранного места размещения</t>
  </si>
  <si>
    <t>Существующие здания и прочие основные фонды</t>
  </si>
  <si>
    <t>Необходимые объемы строительства (реконструкции или ремонта)</t>
  </si>
  <si>
    <t xml:space="preserve">Сведения об инженерной и дорожной инфраструктуре места размещения проекта </t>
  </si>
  <si>
    <t>Требуемая работы по инженерной и дорожной инфраструктуре</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</si>
  <si>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</si>
  <si>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</si>
  <si>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</si>
  <si>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Прочие площади</t>
  </si>
  <si>
    <t>Почтовый адрес размещения проекта</t>
  </si>
  <si>
    <t>Местный партнер-инвестор</t>
  </si>
  <si>
    <t>Наименование местного инициатора</t>
  </si>
  <si>
    <t>Сфера существующей деятельности и его финансовые возможности</t>
  </si>
  <si>
    <t>Состав учредителей и распределение устава</t>
  </si>
  <si>
    <t xml:space="preserve">Контакты </t>
  </si>
  <si>
    <t>Обоснование выбора инициатора:</t>
  </si>
  <si>
    <t>Наличие достаточного опыта в реализации аналогичных проектов</t>
  </si>
  <si>
    <t>Наличие достаточных собственных средств, недвижимости</t>
  </si>
  <si>
    <t>Наличие квалифицированных работников для реализации проекта</t>
  </si>
  <si>
    <t xml:space="preserve">Наличие у инициатора дистрибьютерских сети для реализации продукции </t>
  </si>
  <si>
    <t>да</t>
  </si>
  <si>
    <t>Прочие данные об инициаторе</t>
  </si>
  <si>
    <t>Рейтинг инициатора (1-5)</t>
  </si>
  <si>
    <t>Нерешенные вопросы выбора инициатора</t>
  </si>
  <si>
    <t xml:space="preserve">Экономическая эффективность </t>
  </si>
  <si>
    <t>Стоимость проекта, в том числе</t>
  </si>
  <si>
    <t>Показатели</t>
  </si>
  <si>
    <t>Затраты в национальной валюте</t>
  </si>
  <si>
    <t>Затраты в СКВ</t>
  </si>
  <si>
    <t xml:space="preserve">Всего </t>
  </si>
  <si>
    <t xml:space="preserve">Структура </t>
  </si>
  <si>
    <t xml:space="preserve">Займы или кредиты </t>
  </si>
  <si>
    <t>Местный инвестор</t>
  </si>
  <si>
    <t>Проектирование</t>
  </si>
  <si>
    <t>Здания, сооружения, земля</t>
  </si>
  <si>
    <t>Основное оборудование</t>
  </si>
  <si>
    <t>Транспортные расходы, шеф-монтаж, обучение</t>
  </si>
  <si>
    <t xml:space="preserve">Прочие фиксированные активы </t>
  </si>
  <si>
    <t>Всего Фиксированные Активы</t>
  </si>
  <si>
    <t>структура</t>
  </si>
  <si>
    <t>Запасы сырья и материалов</t>
  </si>
  <si>
    <t>Финансовые издержки</t>
  </si>
  <si>
    <t>ВСЕГО ПЕРВОНАЧАЛЬНАЯ СТОИМОСТЬ ПРОЕКТА</t>
  </si>
  <si>
    <t>Структура</t>
  </si>
  <si>
    <t>Прямые  инвестиции, $ в том числе:</t>
  </si>
  <si>
    <t>Кредиты или займы,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</si>
  <si>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</si>
  <si>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</si>
  <si>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</si>
  <si>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</si>
  <si>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</si>
  <si>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</si>
  <si>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</si>
  <si>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</si>
  <si>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</si>
  <si>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</si>
  <si>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</si>
  <si>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</si>
  <si>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</si>
  <si>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</si>
  <si>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</si>
  <si>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(PP) (месяц)</t>
  </si>
  <si>
    <t>Внутренняя норма доходности (IRR), %</t>
  </si>
  <si>
    <t xml:space="preserve">Количество рабочих мест </t>
  </si>
  <si>
    <t>Экспорт в течении 10 лет, $</t>
  </si>
  <si>
    <t>Налоговые льготы и преференции по проекту</t>
  </si>
  <si>
    <t>В целях консервативного подхода в расчетах учтены все налоги</t>
  </si>
  <si>
    <t>Преимущества, недостатки и нерешенные вопросы</t>
  </si>
  <si>
    <t xml:space="preserve">Сильные стороны (Преимущества проекта) </t>
  </si>
  <si>
    <t xml:space="preserve">Высокий спрос на медикаменты. Имеется сформированный рынок, сети аптек и оптовые торговые организации. </t>
  </si>
  <si>
    <t xml:space="preserve">Слабые стороны </t>
  </si>
  <si>
    <t>Импортная зависимость основного сырья, высокая конкуренция со стороны иностранных производителей</t>
  </si>
  <si>
    <t>Возможность расширение ассортимента продукции. Расширение объема и направлений экспорта.</t>
  </si>
  <si>
    <t>Угрозы (недостатки)</t>
  </si>
  <si>
    <t>Не конкурентоспособность выпускаемой продукции на экспортных рынках.</t>
  </si>
  <si>
    <t>Нерешенные вопросы и необходимые меры:</t>
  </si>
  <si>
    <t>Инициатору необходимо изыскать достаточные собственные средства ввиде здания, строительных работ, оплаты части вспомогательного оборудования, запаса сырья и проектирования ПСД</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</si>
  <si>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</si>
  <si>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инвестирования необходимо разработать и утвердить окончат. ТЭО , ПСД и выбрать поставшиков оборудования, строительных работ, сырья и материалов и заключить с ними договоры</t>
  </si>
  <si>
    <t xml:space="preserve">Business project </t>
  </si>
  <si>
    <t>Manufacture of medicines</t>
  </si>
  <si>
    <t xml:space="preserve">Project </t>
  </si>
  <si>
    <t>Production of finished medicines</t>
  </si>
  <si>
    <t>Project cost</t>
  </si>
  <si>
    <t>Revenue at full power</t>
  </si>
  <si>
    <t>Demand for products in the market</t>
  </si>
  <si>
    <t>Location</t>
  </si>
  <si>
    <t>Project initiator (local investor)</t>
  </si>
  <si>
    <t>ChTPF "IBN-SINO"</t>
  </si>
  <si>
    <t>Date of establishment of the company, legal address, existing activities of the company, full name of the Managers and chief accountant, contacts</t>
  </si>
  <si>
    <t>"ChTPF "IBN-SINO" was founded in 1998 in the town of Pamuk, Mirishkor district. Re-registered by the Khokimiyat of Mirishkor district
Kashkadarya region for No. 230 dated 07.10.2015 TIN 202 510 427"</t>
  </si>
  <si>
    <t>Рthe size of the authorized capital, the composition of the founders and their share in the authorized capital, the company's debts, annual turnover and profit for the last year,</t>
  </si>
  <si>
    <t>Director Yogmirov Davlat Chulievich (passport AA 6453731, issued by the Pomuk District Department of Internal Affairs, Mirishkor District on 04.08.2014) - 100% share in the UF. The authorized capital of ChTPF "IBN-SINO" is 5,456,000.0 thousand soums and is currently fully formed.</t>
  </si>
  <si>
    <t>Experience in the implementation of similar projects, Availability of a distribution network for the sale of products, Other information about the initiator</t>
  </si>
  <si>
    <t>It is a specialized pharmaceutical company. Functions - improving conditions for the development of pharmaceutical activities, further increasing the level of provision of the population and healthcare institutions with affordable, high-quality medicines, medical products and medical equipment, introducing a unified system for coordinating their production, import and sale.</t>
  </si>
  <si>
    <t>Total investment in the project, $</t>
  </si>
  <si>
    <t>Purpose of investment in the project</t>
  </si>
  <si>
    <t>Buildings, auxiliary equipment, stocks of raw materials, financial costs</t>
  </si>
  <si>
    <t>Foreign investor</t>
  </si>
  <si>
    <t>At the stage of search</t>
  </si>
  <si>
    <t>Technological equipment and stocks of raw materials</t>
  </si>
  <si>
    <t>Products</t>
  </si>
  <si>
    <t>Product range</t>
  </si>
  <si>
    <t xml:space="preserve">Name of products </t>
  </si>
  <si>
    <t>Paracetamol 0.5g tablets N10</t>
  </si>
  <si>
    <t>Finished product properties:</t>
  </si>
  <si>
    <r>
      <rPr>
        <b/>
        <sz val="14"/>
        <rFont val="Arial"/>
        <family val="2"/>
        <charset val="204"/>
      </rPr>
      <t xml:space="preserve">Granulation - </t>
    </r>
    <r>
      <rPr>
        <sz val="14"/>
        <rFont val="Arial"/>
        <family val="2"/>
        <charset val="204"/>
      </rPr>
      <t>This is the process of converting a powdered material into grains of a certain size, which is necessary to improve the flowability of the tablet mixture and prevent its delamination. Granulation can be "wet" and "dry". Wet granulation is associated with the use of liquids - auxiliary solutions or they are used only at one specific stage of preparing the material for tableting.</t>
    </r>
    <r>
      <rPr>
        <b/>
        <sz val="14"/>
        <rFont val="Arial"/>
        <family val="2"/>
        <charset val="204"/>
      </rPr>
      <t xml:space="preserve">
Tablets (lat. Tabulettae) - </t>
    </r>
    <r>
      <rPr>
        <sz val="14"/>
        <rFont val="Arial"/>
        <family val="2"/>
        <charset val="204"/>
      </rPr>
      <t>a solid dosage form obtained by pressing powders and granules containing one or more medicinal substances with or without auxiliary substances or obtained by molding special masses. Description and appearance According to various pharmacopeias, tablets are understood as a solid dosage form containing one or more active substances with or without the addition of excipients. The main distinguishing characteristic of pharmacopeias from other dosage forms is the method of their manufacture by pressing or other methods (molding, extrusion and lyophilization). Tablets may vary from each other in size, shape, weight, hardness, thickness and consumer qualities, depending on their intended use and method of manufacture. The main form of tablets are straight round cylinders with flat or biconvex surfaces, which are intended primarily for oral administration. The flat surfaces of compressed hard tablets can be chamfered to give the dosage form additional strength. Among biconvex surfaces, simple and compound bulges are distinguished, the latter of which do not have the shape of a truncated sphere. Composite biconvex surfaces prevent erosion at the edges of the tablets, however, such production leads to accelerated wear of the equipment due to the uneven distribution of stresses during the pressing process.</t>
    </r>
    <r>
      <rPr>
        <b/>
        <sz val="14"/>
        <rFont val="Arial"/>
        <family val="2"/>
        <charset val="204"/>
      </rPr>
      <t xml:space="preserve">
Capsule (from lat. capsula - box, casket, casket) -</t>
    </r>
    <r>
      <rPr>
        <sz val="14"/>
        <rFont val="Arial"/>
        <family val="2"/>
        <charset val="204"/>
      </rPr>
      <t xml:space="preserve"> a dosage form consisting of a hard or soft gelatinous or sometimes agar shell (formerly a starch wafer) containing an encapsulate - one or more active active ingredients, with or without auxiliary substances.</t>
    </r>
    <r>
      <rPr>
        <b/>
        <sz val="14"/>
        <rFont val="Arial"/>
        <family val="2"/>
        <charset val="204"/>
      </rPr>
      <t xml:space="preserve">
</t>
    </r>
    <r>
      <rPr>
        <sz val="14"/>
        <rFont val="Arial"/>
        <family val="2"/>
        <charset val="204"/>
      </rPr>
      <t>Among the capsules, there are: hard, soft, microcapsules, gastro-resistant capsules (enteric-soluble) spansules - capsules containing pellets</t>
    </r>
    <r>
      <rPr>
        <b/>
        <sz val="14"/>
        <rFont val="Arial"/>
        <family val="2"/>
        <charset val="204"/>
      </rPr>
      <t xml:space="preserve">
Soft - </t>
    </r>
    <r>
      <rPr>
        <sz val="14"/>
        <rFont val="Arial"/>
        <family val="2"/>
        <charset val="204"/>
      </rPr>
      <t>whole capsules of various shapes (spherical, ovoid, oblong, etc.) with liquid or pasty substances.</t>
    </r>
    <r>
      <rPr>
        <b/>
        <sz val="14"/>
        <rFont val="Arial"/>
        <family val="2"/>
        <charset val="204"/>
      </rPr>
      <t xml:space="preserve">
Solid - </t>
    </r>
    <r>
      <rPr>
        <sz val="14"/>
        <rFont val="Arial"/>
        <family val="2"/>
        <charset val="204"/>
      </rPr>
      <t>cylindrical capsules with hemispherical ends, consisting of two parts that fit one into the other without forming gaps.</t>
    </r>
    <r>
      <rPr>
        <b/>
        <sz val="14"/>
        <rFont val="Arial"/>
        <family val="2"/>
        <charset val="204"/>
      </rPr>
      <t xml:space="preserve">
Paracytamol-</t>
    </r>
    <r>
      <rPr>
        <sz val="14"/>
        <rFont val="Arial"/>
        <family val="2"/>
        <charset val="204"/>
      </rPr>
      <t>Analgesic-antipyretic. It has an antipyretic and analgesic effect. It blocks COX-1 and COX-2 mainly in the central nervous system, affecting the centers of pain and thermoregulation. In inflamed tissues, cellular peroxidases neutralize the effect of paracetamol on COX, which explains the almost complete absence of an anti-inflammatory effect. Since paracetamol has an extremely small effect on the synthesis of prostaglandins in peripheral tissues, it does not change the water-electrolyte metabolism and does not cause damage to the gastrointestinal mucosa.</t>
    </r>
  </si>
  <si>
    <r>
      <rPr>
        <b/>
        <sz val="14"/>
        <rFont val="Arial"/>
        <family val="2"/>
        <charset val="204"/>
      </rPr>
      <t>ASPIRACIN-</t>
    </r>
    <r>
      <rPr>
        <sz val="14"/>
        <rFont val="Arial"/>
        <family val="2"/>
        <charset val="204"/>
      </rPr>
      <t>-Coated tablets, 1.5 million IU, Coated tablets, 3.0 million IU, Composition-One tablet contains the active substance - spiramycin 1.5 million IU or 3.0 million IU,
excipients: microcrystalline cellulose PH-101, sodium starch glycolate (Type A), corn starch, polysorbate 80, anhydrous colloidal silicon, talc, crospovidone (XL 10), magnesium stearate, Intercoat universal white (IC-U-1308), water purified. Film-coated tablets from white to almost white, elongated, biconvex shape, with a break line, having on one side and smooth on the other side (for a dosage of 1.5 million IU)</t>
    </r>
  </si>
  <si>
    <t>Application area</t>
  </si>
  <si>
    <t>Availability of standardization documents (GOSTs, TUs, etc. TN VED code)</t>
  </si>
  <si>
    <t>GOST 17768-90 INTERSTATE STANDARD. MEDICINES. Packaging, marking, transportation and storage
HS code 3004 - Medicinal products (other than goods of heading 3002, 3005 or 3006), consisting of mixed or unmixed products, for therapeutic or prophylactic use, packaged in dosage forms</t>
  </si>
  <si>
    <t>Best before date</t>
  </si>
  <si>
    <t>Manufacturers of similar products, brands and trademarks</t>
  </si>
  <si>
    <t>There are local manufacturers "JURABEK LABORATORIES LLC", "LAXISAM PHARMACEUTICALS" LLC and representative offices of LLC and JV, Rubicon LLC, Medicina Pharm LLC Dekont Farm, LLC Gedeon Richter, etc.</t>
  </si>
  <si>
    <t>Wholesale prices for finished products on the market, on average, $/unit</t>
  </si>
  <si>
    <t>Design capacity, pack per year</t>
  </si>
  <si>
    <t>Revenue at full capacity, $</t>
  </si>
  <si>
    <t>Demand</t>
  </si>
  <si>
    <t>List of consumers of products or services</t>
  </si>
  <si>
    <t>More than 20,400 thousand parenteral patients, 25,160 thousand cardiovascular patients, 32 thousand cardiological and neurological patients, 100 thousand oncological patients are officially registered in Uzbekistan.</t>
  </si>
  <si>
    <t>Consumption rate per day, kg</t>
  </si>
  <si>
    <t>Part of the population undergoing treatment and prevention (about 30% of people over the age of 40)</t>
  </si>
  <si>
    <t>Average consumption (per year for 1 person) ($)</t>
  </si>
  <si>
    <t>Consumers, pers.</t>
  </si>
  <si>
    <t>Forecast of increase in consumption, demand</t>
  </si>
  <si>
    <t>Demand for project products, $</t>
  </si>
  <si>
    <t>Additional analysis of statistical information (import / export, production volume, price statistics, etc.) in Uzbekistan</t>
  </si>
  <si>
    <t xml:space="preserve">Name </t>
  </si>
  <si>
    <t>2020 year</t>
  </si>
  <si>
    <t>average</t>
  </si>
  <si>
    <t>Price per unit</t>
  </si>
  <si>
    <t>U.S. dollars</t>
  </si>
  <si>
    <t>The volume of imports of project products (Uzbekistan), $, (for the forecast of import substitution)</t>
  </si>
  <si>
    <t>The volume of exports of project products (Uzbekistan), $, (for the forecast of import substitution)</t>
  </si>
  <si>
    <t>What benefits and preferences, as well as laws and regulations apply to the project</t>
  </si>
  <si>
    <t>Preferences and benefits for manufacturers, including exemption from tax and customs payments for up to 10 years, depending on the volume of investments. For a conservative approach, all taxes are taken into account in the calculations</t>
  </si>
  <si>
    <t>Additional analysis of statistical information (import / export) in the CIS countries, briefly market volumes for the project under consideration, all initial data for calculation:</t>
  </si>
  <si>
    <t xml:space="preserve">Countries </t>
  </si>
  <si>
    <t>Unit price</t>
  </si>
  <si>
    <t xml:space="preserve">average </t>
  </si>
  <si>
    <t>tons</t>
  </si>
  <si>
    <t>Kazakhstan import, $,</t>
  </si>
  <si>
    <t>Tajikistan import, $</t>
  </si>
  <si>
    <t>Afghanistan import, $</t>
  </si>
  <si>
    <t>Turkmenistan import, $</t>
  </si>
  <si>
    <t>Kyrgyzstan import, $</t>
  </si>
  <si>
    <t>Demand in this market, $</t>
  </si>
  <si>
    <t>conclusions</t>
  </si>
  <si>
    <t>Total volume of demand (export/local market), $</t>
  </si>
  <si>
    <t>Sales plan (export/local market), %</t>
  </si>
  <si>
    <t>Share of project sales in the market, %</t>
  </si>
  <si>
    <t>Equipment</t>
  </si>
  <si>
    <t>Leading manufacturers of project equipment, existing advanced technologies and other overview information</t>
  </si>
  <si>
    <t>USA, Japan, Europe, China. The main equipment manufacturers are BOSH, Kilian, Fette (Germany) Huber, Zanazi (Switzerland, Italy), Hemofarm, KRKA, Pliva</t>
  </si>
  <si>
    <t>Productivity, (tablets / per year)</t>
  </si>
  <si>
    <t>The cost of a set of equipment</t>
  </si>
  <si>
    <t>set of equipment</t>
  </si>
  <si>
    <t xml:space="preserve"> 1.metal detector for tablets Wash-in-Place</t>
  </si>
  <si>
    <t>Metal detector for tablets and capsules</t>
  </si>
  <si>
    <t>Tablet Sorting Machine
and capsules by weight to minimize
waste</t>
  </si>
  <si>
    <t>Coating Machine
on tablets</t>
  </si>
  <si>
    <t>Desktop Sorting Machine
tablets and capsules divided by weight</t>
  </si>
  <si>
    <t>Granulation line for solid
dosage forms STE Tecpharm</t>
  </si>
  <si>
    <t>Entry level blister machine</t>
  </si>
  <si>
    <t>Production of medicines.</t>
  </si>
  <si>
    <t>Description of the equipment set</t>
  </si>
  <si>
    <r>
      <rPr>
        <b/>
        <sz val="14"/>
        <rFont val="Arial"/>
        <family val="2"/>
        <charset val="204"/>
      </rPr>
      <t>1</t>
    </r>
    <r>
      <rPr>
        <sz val="14"/>
        <rFont val="Arial"/>
        <family val="2"/>
        <charset val="204"/>
      </rPr>
      <t>. Ceia's THS/PH21 WIP series is a highly sensitive metal detection system for use in critical pharmaceutical applications. It is equipped with nozzles for direct injection of washing water and decontamination, which allows you to completely clean all channels of the machine between series. Fully shielded from RF interference and suitable for all manufacturing locations, the THS/PH21 WIP is capable of detecting and rejecting ferrous, non-ferrous and stainless steel contaminants with full reject confirmation. Built-in firmware is fully FDA compliant, with user password protection and event logging, ensuring data security and full traceability. Comfortable operation is provided by an extended keypad, an easy-to-read high-contrast display and a dedicated user programmable shortcuts to basic functions.</t>
    </r>
  </si>
  <si>
    <t>2.THS/PH21 from Ceia is an advanced metal detection and removal solution for tablets and capsules in the pharmaceutical industry. The equipment has been designed from the ground up to be immune to RF and electromagnetic interference typical of manufacturing facilities.THS/PH21 is fully FDA compliant and directly manages the rejection of contaminated product and fully verifies its disposal. Full digital registration and password protection ensures full compliance with data security and traceability requirements. The portable design with up to 500 product profiles selectable via local programming or network software and up to 10,000 stored events provides the THS/PH21 with optimal flexibility for deployment in multi-product environments. Continuous automatic testing and automatic calibration with automatic data logging always maintain optimal sensitivity. The high contrast LCD display and stainless steel keypad make it easy to enter parameters and control operation.</t>
  </si>
  <si>
    <t>3. High Precision Grader for Tablets and Capsules by Weight: Reducing Costs by Minimizing Waste CI Precision SADE SP240 is a high precision, flexible and easy to use mass control system for solid dosage forms designed for high volume production. The machine has two hoppers with a volume of 60 liters each, as well as two weighing channels, ensuring high productivity: 9,000 pieces/hour. SADE SP240 Machine Accuracy: +/- 1mg. The system has a simple user interface. The machine identifies satisfactory products among those rejected by weight, ensuring a reduction in waste. The device logs all sorting operations. Reports can be printed directly on a printer, or sent to a PC for further analysis. The security system prevents unauthorized access to the machine.</t>
  </si>
  <si>
    <t>4. During the coating process, tablets go through many stages that can make them wet and sticky or crack and split at the edges. This damage can be caused by insufficient or overheating during spraying, or poor distribution of spray droplets associated with inaccurate spraying. The high-tech coating allows automatic flow control, avoiding moisture on the drum, saving coating and optimizing process time. Coater from STE Tecpharm is a film coater based on perforated drum coater technology. Uncoated tablets (or pellets) can be fed into the rotating drum of the machine, in which the flow-guiding elements gently mix the tablets. A central nozzle atomizes the coating solution onto the tablets, while a stream of heated air vaporizes the solvent. Acoustic technology determines the product load in the drum (without manual control) and automatically adjusts all parameters of the coating process, such as the distance and position of the nozzles, the flow rate and temperature of the supply and exhaust air, the trajectory and air flow, etc. The capacity of the machine is from 0.5 kg to 600 kg. Adding an automatic cleaning system is an option.</t>
  </si>
  <si>
    <t>5. CI Precision SADE SP-B40 Universal Benchtop Sorter for Tablets and Capsules by Mass Separation by Weight is a highly accurate, flexible and easy-to-use sorting machine for solid dosage forms by mass separation designed for laboratories. The machine is very easy to operate: the product is loaded into the bowl, after which it is automatically sorted by weight with an accuracy of +/- 1 mg. If necessary, the accuracy of the device can be increased to +/- 0.5 mg. On par with other models in the SADE series, the SP-B40 can process tablets up to 20 x 24 mm and capsules from 5 to 00 (or larger). . This makes the machine ideal for filling vials or other containers with a constant defined amount of product, which is particularly important in clinical trials. The device logs all sorting operations. Reports can be printed directly on a printer, or sent to a PC for further analysis. Automatic machine with a capacity of up to 75 units per minute eliminates the need for manual sorting. The device is also easy to clean and complies with GMP standards: all parts in contact with the product are made of stainless steel or PEEK</t>
  </si>
  <si>
    <t>6. STE Tecpharm Solid Dosage Granulation Line Granulation is a common method in the production of pharmaceutical solid dosage forms. Due to the high quality requirements of the resulting granules in terms of content uniformity and physico-chemical properties, it is important to choose the right process. The wet granulation process ensures that the fine-powder heterogeneous mixture turns into a homogeneous granulate, with increased particle size and higher density. Complete turnkey solution for tablet mass granulation STE Tecpharm's granulation line is a one-stop solution that realizes all the possibilities of the wet granulation process. It integrates a high shear granulator for mixing and granulating, a fluid bed dryer for drying, granulating and coating, and conical and cylindrical calibrators for calibration. Thus, it helps to reduce the space required in the cleanroom and minimize the risk of cross-contamination, while providing maximum flexibility in process development and scalability research. The granulation line for pharmaceutical solid dosage forms is available in capacities from 25L to 1400L and can carry out two different processes. The first is wet granulation, in which an aggregating solution is added to the form of granules. The equipment combines one or more dust particles and forms granules within the required limits.</t>
  </si>
  <si>
    <t>7.Ultra-compact blister packaging machine for small batch production FamarTec's TF120 blister packaging machine has been designed to offer a very flexible blister packaging solution with minimal dimensions. It has been designed with small batches in mind, yet fully compliant with GMP standards. This is especially useful for small batch production or contract manufacturing. The TF120 is a fully servomotor drive with all production parameters saved on the PLC board. This makes changing products quick and easy using saved settings, which means fine-tuning every time. For integration with existing cartoning equipment, the TF120 is available with an inline straight conveyor or a 90 degree exit conveyor to your specification. The machine offers a full range of additional options including = 91 = vibratory pre-feed hopper, universal or specialty auto feed, visual compliance camera, auto reject system and code/batch number printing using various methods. The TF120 is equipped with a remote support capability as standard, allowing online support to diagnose problems without waiting for engineers on site, reducing downtime. The machine can produce up to 120 blisters per minute and yet its dimensions are only 2150mm x 1240mm x 1840mm. Stainless steel balcony type construction means long life, easy cleaning, disinfection and maintenance.</t>
  </si>
  <si>
    <t>Information about the selected equipment</t>
  </si>
  <si>
    <t>Type of selected equipment and guaranteed performance, per year,</t>
  </si>
  <si>
    <t>Country of origin of equipment</t>
  </si>
  <si>
    <t>Germany, Switzerland, Russia</t>
  </si>
  <si>
    <t>The total cost of a set of equipment, $</t>
  </si>
  <si>
    <t>Occupied area of equipment, sq.m.</t>
  </si>
  <si>
    <t>Delivery and commissioning of equipment</t>
  </si>
  <si>
    <t>Delivery times are agreed upon when ordering, depending on the situation related to production facilities.</t>
  </si>
  <si>
    <t>List of equipment purchased on the local market</t>
  </si>
  <si>
    <t>Service, construction and installation equipment for the construction of buildings</t>
  </si>
  <si>
    <t>Raw materials and resources</t>
  </si>
  <si>
    <t>Name list of basic raw materials, materials, packaging</t>
  </si>
  <si>
    <t>Substances and Chemicals</t>
  </si>
  <si>
    <t>Raw material sources (local or import)</t>
  </si>
  <si>
    <t>Import</t>
  </si>
  <si>
    <t>Local</t>
  </si>
  <si>
    <t>The name of the region of the source of raw materials, examples.</t>
  </si>
  <si>
    <t>wholesale markets</t>
  </si>
  <si>
    <t>List of energy resources, units rev.</t>
  </si>
  <si>
    <t>Email Energy, kW</t>
  </si>
  <si>
    <t>Water and drains, cubic meters</t>
  </si>
  <si>
    <t>Natural gas, cubic meters</t>
  </si>
  <si>
    <t>water</t>
  </si>
  <si>
    <t>Other</t>
  </si>
  <si>
    <t>The need for energy resources per year</t>
  </si>
  <si>
    <t>Tariffs, $</t>
  </si>
  <si>
    <t>Project location and initiator</t>
  </si>
  <si>
    <t>Potential project locations</t>
  </si>
  <si>
    <t>List of initiators in the regions who have expressed a desire to implement this project</t>
  </si>
  <si>
    <t>Availability of raw materials</t>
  </si>
  <si>
    <t>Availability of engineering infrastructure facilities (finished building, gas, electricity, water, etc.)</t>
  </si>
  <si>
    <t>Will be provided during construction</t>
  </si>
  <si>
    <t>Availability of free land, crop areas</t>
  </si>
  <si>
    <t xml:space="preserve">will be provided </t>
  </si>
  <si>
    <t>Occupied area of the project, hacter , including:</t>
  </si>
  <si>
    <t>Area of industrial buildings and structures</t>
  </si>
  <si>
    <t>Area adjacent to buildings</t>
  </si>
  <si>
    <t>economic efficiency</t>
  </si>
  <si>
    <t>project cost, including</t>
  </si>
  <si>
    <t>Indicators</t>
  </si>
  <si>
    <t>Costs in national currency</t>
  </si>
  <si>
    <t>Costs in $ (US dollars ) currency</t>
  </si>
  <si>
    <t>Totall</t>
  </si>
  <si>
    <t>Structure</t>
  </si>
  <si>
    <t xml:space="preserve">Loans or credits </t>
  </si>
  <si>
    <t>Local investor</t>
  </si>
  <si>
    <t>Design</t>
  </si>
  <si>
    <t>Basic equipment</t>
  </si>
  <si>
    <t>New construction, building renovation</t>
  </si>
  <si>
    <t>Transport costs, installation supervision, training</t>
  </si>
  <si>
    <t>Other fixed assets</t>
  </si>
  <si>
    <t>Total Fixed Assets</t>
  </si>
  <si>
    <t>structure</t>
  </si>
  <si>
    <t>Stocks of raw materials and materials</t>
  </si>
  <si>
    <t>Financial costs</t>
  </si>
  <si>
    <t>TOTAL INITIAL PROJECT COST</t>
  </si>
  <si>
    <t>Direct investments, $ including:</t>
  </si>
  <si>
    <t>Contribution of a local investor (initiator), $</t>
  </si>
  <si>
    <t>Contribution of a foreign investor, $</t>
  </si>
  <si>
    <t>Credits or loans, $</t>
  </si>
  <si>
    <t xml:space="preserve">                                                                                   Cash flows</t>
  </si>
  <si>
    <t>years</t>
  </si>
  <si>
    <t>1 year</t>
  </si>
  <si>
    <t>2 year</t>
  </si>
  <si>
    <t>3 year</t>
  </si>
  <si>
    <t>4 year</t>
  </si>
  <si>
    <t>5 year</t>
  </si>
  <si>
    <t>6 year</t>
  </si>
  <si>
    <t>7 year</t>
  </si>
  <si>
    <t>8 year</t>
  </si>
  <si>
    <t>9 year</t>
  </si>
  <si>
    <t>10 year</t>
  </si>
  <si>
    <t>Cash inflows</t>
  </si>
  <si>
    <t>Cash outflows</t>
  </si>
  <si>
    <t>net cash flow</t>
  </si>
  <si>
    <t>Payback period (PP) (month)</t>
  </si>
  <si>
    <t>Net Present Value (NPV), $</t>
  </si>
  <si>
    <t>Number of workplaces</t>
  </si>
  <si>
    <t>Export within 10 years, $</t>
  </si>
  <si>
    <t>Tax incentives and preferences for the project</t>
  </si>
  <si>
    <t>For a conservative approach, all taxes are taken into account in the calculations</t>
  </si>
  <si>
    <t>Advantages, disadvantages and unresolved issues</t>
  </si>
  <si>
    <t xml:space="preserve"> Project Benefits</t>
  </si>
  <si>
    <t>Weak sides</t>
  </si>
  <si>
    <t>Capabilities</t>
  </si>
  <si>
    <t>Unresolved issues and necessary actions:</t>
  </si>
  <si>
    <t>The initiator needs to find sufficient own funds in the form of a building, construction works, payment for a part of auxiliary equipment, a stock of raw materials and design of design and estimate documentation.</t>
  </si>
  <si>
    <t>It is necessary to find a partner (including a foreign investor) interested in participating in the project by investing in order to pay for the cost of equipment and its delivery, staff training and financial costs.</t>
  </si>
  <si>
    <t>For investment, it is necessary to develop and approve the final. Feasibility study, design and estimate documentation and select suppliers of equipment, construction works, raw materials and materials and conclude contracts with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</si>
</sst>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409]#,##0"/>
    <numFmt numFmtId="166" formatCode="[$$-409]#,##0.00_ ;[Red]\-[$$-409]#,##0.00\ "/>
    <numFmt numFmtId="167" formatCode="#,##0.00_ ;[Red]\-#,##0.00\ "/>
    <numFmt numFmtId="168" formatCode="0.0"/>
    <numFmt numFmtId="169" formatCode="0.0000%"/>
    <numFmt numFmtId="170" formatCode="#,##0_ ;[Red]\-#,##0\ "/>
    <numFmt numFmtId="171" formatCode="#,##0.000;[Red]\-#,##0.000"/>
    <numFmt numFmtId="172" formatCode="#,##0.0;[Red]\-#,##0.0"/>
  </numFmts>
  <fonts count="49">
    <font>
      <sz val="10"/>
      <name val="MS Sans Serif"/>
    </font>
    <font>
      <sz val="11"/>
      <color theme="1"/>
      <name val="Calibri"/>
      <family val="2"/>
      <charset val="204"/>
      <scheme val="minor"/>
    </font>
    <font>
      <sz val="11"/>
      <color theme="1"/>
      <name val="Calibri"/>
      <family val="2"/>
      <scheme val="minor"/>
    </font>
    <font>
      <sz val="11"/>
      <color theme="1"/>
      <name val="Montserrat"/>
      <charset val="204"/>
    </font>
    <font>
      <sz val="14"/>
      <color theme="1"/>
      <name val="Montserrat"/>
      <charset val="204"/>
    </font>
    <font>
      <b/>
      <sz val="14"/>
      <color rgb="FFFF0000"/>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charset val="204"/>
    </font>
    <font>
      <b/>
      <sz val="14"/>
      <color theme="1"/>
      <name val="Montserrat"/>
      <charset val="204"/>
    </font>
    <font>
      <sz val="14"/>
      <color theme="5" tint="-0.499984740745262"/>
      <name val="Montserrat"/>
      <charset val="204"/>
    </font>
    <font>
      <b/>
      <i/>
      <sz val="11"/>
      <color rgb="FFFF0000"/>
      <name val="Montserrat"/>
      <charset val="204"/>
    </font>
    <font>
      <b/>
      <i/>
      <sz val="14"/>
      <color rgb="FFFF0000"/>
      <name val="Montserrat"/>
      <charset val="204"/>
    </font>
    <font>
      <i/>
      <sz val="11"/>
      <color theme="1"/>
      <name val="Montserrat"/>
      <charset val="204"/>
    </font>
    <font>
      <i/>
      <sz val="14"/>
      <color theme="5" tint="-0.499984740745262"/>
      <name val="Montserrat"/>
      <charset val="204"/>
    </font>
    <font>
      <i/>
      <sz val="14"/>
      <color theme="1"/>
      <name val="Montserrat"/>
      <charset val="204"/>
    </font>
    <font>
      <sz val="7"/>
      <color theme="1"/>
      <name val="Montserrat"/>
      <charset val="204"/>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2"/>
      <color theme="1"/>
      <name val="Montserrat"/>
      <charset val="204"/>
    </font>
    <font>
      <i/>
      <sz val="10"/>
      <color theme="5" tint="-0.499984740745262"/>
      <name val="Montserrat"/>
      <charset val="204"/>
    </font>
    <font>
      <sz val="11"/>
      <color theme="5" tint="-0.499984740745262"/>
      <name val="Montserrat"/>
      <charset val="204"/>
    </font>
    <font>
      <b/>
      <i/>
      <sz val="20"/>
      <color theme="1"/>
      <name val="Algerian"/>
      <family val="5"/>
    </font>
    <font>
      <b/>
      <sz val="20"/>
      <color theme="1"/>
      <name val="Algerian"/>
      <family val="5"/>
    </font>
    <font>
      <b/>
      <sz val="24"/>
      <color theme="5" tint="-0.499984740745262"/>
      <name val="Montserrat"/>
      <charset val="204"/>
    </font>
    <font>
      <sz val="10"/>
      <name val="TimesET"/>
      <charset val="204"/>
    </font>
    <font>
      <sz val="16"/>
      <name val="TimesET"/>
      <charset val="204"/>
    </font>
    <font>
      <sz val="36"/>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b/>
      <sz val="12"/>
      <name val="Arial"/>
      <family val="2"/>
      <charset val="204"/>
    </font>
    <font>
      <sz val="11"/>
      <name val="Arial"/>
      <family val="2"/>
      <charset val="204"/>
    </font>
    <font>
      <sz val="28"/>
      <name val="TimesET"/>
      <charset val="204"/>
    </font>
    <font>
      <sz val="10"/>
      <name val="Arial"/>
      <family val="2"/>
      <charset val="204"/>
    </font>
    <font>
      <sz val="16"/>
      <name val="Arial"/>
      <family val="2"/>
      <charset val="204"/>
    </font>
    <font>
      <i/>
      <sz val="14"/>
      <name val="Arial"/>
      <family val="2"/>
      <charset val="204"/>
    </font>
    <font>
      <sz val="14"/>
      <name val="Times New Roman"/>
      <family val="1"/>
      <charset val="204"/>
    </font>
    <font>
      <sz val="12"/>
      <name val="Times New Roman"/>
      <family val="1"/>
      <charset val="204"/>
    </font>
    <font>
      <i/>
      <sz val="12"/>
      <name val="Arial"/>
      <family val="2"/>
      <charset val="204"/>
    </font>
    <font>
      <b/>
      <i/>
      <sz val="12"/>
      <name val="Arial"/>
      <family val="2"/>
      <charset val="204"/>
    </font>
    <font>
      <sz val="9"/>
      <name val="Arial"/>
      <family val="2"/>
      <charset val="204"/>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72">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bottom/>
      <diagonal/>
    </border>
    <border>
      <left style="double">
        <color indexed="64"/>
      </left>
      <right style="double">
        <color indexed="64"/>
      </right>
      <top/>
      <bottom/>
      <diagonal/>
    </border>
    <border>
      <left style="double">
        <color auto="1"/>
      </left>
      <right/>
      <top style="thin">
        <color auto="1"/>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double">
        <color indexed="64"/>
      </right>
      <top style="double">
        <color indexed="64"/>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double">
        <color auto="1"/>
      </bottom>
      <diagonal/>
    </border>
    <border>
      <left style="double">
        <color indexed="64"/>
      </left>
      <right/>
      <top style="double">
        <color indexed="64"/>
      </top>
      <bottom/>
      <diagonal/>
    </border>
    <border>
      <left/>
      <right/>
      <top style="double">
        <color auto="1"/>
      </top>
      <bottom/>
      <diagonal/>
    </border>
    <border>
      <left/>
      <right style="thin">
        <color auto="1"/>
      </right>
      <top style="double">
        <color auto="1"/>
      </top>
      <bottom/>
      <diagonal/>
    </border>
    <border>
      <left style="double">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double">
        <color indexed="64"/>
      </left>
      <right style="thin">
        <color auto="1"/>
      </right>
      <top/>
      <bottom style="double">
        <color auto="1"/>
      </bottom>
      <diagonal/>
    </border>
    <border>
      <left style="thin">
        <color indexed="64"/>
      </left>
      <right/>
      <top/>
      <bottom style="double">
        <color indexed="64"/>
      </bottom>
      <diagonal/>
    </border>
    <border>
      <left/>
      <right style="double">
        <color auto="1"/>
      </right>
      <top/>
      <bottom style="double">
        <color auto="1"/>
      </bottom>
      <diagonal/>
    </border>
    <border>
      <left style="double">
        <color indexed="64"/>
      </left>
      <right/>
      <top/>
      <bottom/>
      <diagonal/>
    </border>
    <border>
      <left/>
      <right style="double">
        <color auto="1"/>
      </right>
      <top/>
      <bottom/>
      <diagonal/>
    </border>
    <border>
      <left style="thin">
        <color auto="1"/>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style="double">
        <color auto="1"/>
      </right>
      <top/>
      <bottom style="thin">
        <color auto="1"/>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style="thin">
        <color auto="1"/>
      </top>
      <bottom/>
      <diagonal/>
    </border>
    <border>
      <left/>
      <right style="thin">
        <color auto="1"/>
      </right>
      <top/>
      <bottom/>
      <diagonal/>
    </border>
    <border>
      <left style="double">
        <color indexed="64"/>
      </left>
      <right style="thin">
        <color auto="1"/>
      </right>
      <top style="double">
        <color auto="1"/>
      </top>
      <bottom/>
      <diagonal/>
    </border>
  </borders>
  <cellStyleXfs count="8">
    <xf numFmtId="0" fontId="0" fillId="0" borderId="0"/>
    <xf numFmtId="40" fontId="20" fillId="0" borderId="0" applyFont="0" applyFill="0" applyBorder="0" applyAlignment="0" applyProtection="0"/>
    <xf numFmtId="9" fontId="20" fillId="0" borderId="0" applyFont="0" applyFill="0" applyBorder="0" applyAlignment="0" applyProtection="0"/>
    <xf numFmtId="0" fontId="2" fillId="0" borderId="0"/>
    <xf numFmtId="0" fontId="20" fillId="0" borderId="0"/>
    <xf numFmtId="0" fontId="1" fillId="0" borderId="0"/>
    <xf numFmtId="0" fontId="1" fillId="0" borderId="0"/>
    <xf numFmtId="43" fontId="1" fillId="0" borderId="0" applyFont="0" applyFill="0" applyBorder="0" applyAlignment="0" applyProtection="0"/>
  </cellStyleXfs>
  <cellXfs count="626">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14" fontId="3" fillId="0" borderId="0" xfId="3" applyNumberFormat="1" applyFont="1" applyAlignment="1">
      <alignment horizontal="left" vertical="center"/>
    </xf>
    <xf numFmtId="0" fontId="6" fillId="0" borderId="0" xfId="3" applyFont="1" applyAlignment="1">
      <alignment horizontal="center" vertical="center"/>
    </xf>
    <xf numFmtId="0" fontId="6" fillId="0" borderId="0" xfId="3" applyFont="1" applyAlignment="1">
      <alignment horizontal="center" vertical="center"/>
    </xf>
    <xf numFmtId="0" fontId="7" fillId="0" borderId="0" xfId="3" applyFont="1" applyAlignment="1">
      <alignment horizontal="center" vertical="center"/>
    </xf>
    <xf numFmtId="0" fontId="8" fillId="0" borderId="0" xfId="3" applyFont="1" applyAlignment="1">
      <alignment horizontal="center" vertical="center"/>
    </xf>
    <xf numFmtId="0" fontId="9" fillId="0" borderId="0" xfId="3" applyFont="1" applyAlignment="1">
      <alignment horizontal="center" vertical="center"/>
    </xf>
    <xf numFmtId="0" fontId="10" fillId="0" borderId="1" xfId="3" applyFont="1" applyBorder="1" applyAlignment="1">
      <alignment horizontal="left"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3" fillId="0" borderId="0" xfId="3" applyFont="1" applyAlignment="1">
      <alignment horizontal="left" vertical="center" wrapText="1"/>
    </xf>
    <xf numFmtId="0" fontId="10" fillId="0" borderId="5" xfId="3" applyFont="1" applyBorder="1" applyAlignment="1">
      <alignment horizontal="left"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1" fillId="0" borderId="5" xfId="3" applyFont="1" applyBorder="1" applyAlignment="1">
      <alignment horizontal="left" vertical="center" wrapText="1"/>
    </xf>
    <xf numFmtId="0" fontId="12" fillId="0" borderId="5" xfId="3" applyFont="1" applyBorder="1" applyAlignment="1">
      <alignment horizontal="center" vertical="center" wrapText="1"/>
    </xf>
    <xf numFmtId="0" fontId="10" fillId="0" borderId="9" xfId="3" applyFont="1" applyBorder="1" applyAlignment="1">
      <alignment horizontal="left"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3" fillId="0" borderId="5" xfId="3" applyFont="1" applyBorder="1" applyAlignment="1">
      <alignment horizontal="center" vertical="center" wrapText="1"/>
    </xf>
    <xf numFmtId="0" fontId="4" fillId="0" borderId="5" xfId="3" applyFont="1" applyBorder="1" applyAlignment="1">
      <alignment horizontal="center" vertical="center" wrapText="1"/>
    </xf>
    <xf numFmtId="0" fontId="14" fillId="0" borderId="6" xfId="3" applyFont="1" applyBorder="1" applyAlignment="1">
      <alignment horizontal="center" vertical="center" wrapText="1"/>
    </xf>
    <xf numFmtId="0" fontId="14" fillId="0" borderId="8" xfId="3" applyFont="1" applyBorder="1" applyAlignment="1">
      <alignment horizontal="center" vertical="center" wrapText="1"/>
    </xf>
    <xf numFmtId="0" fontId="15" fillId="0" borderId="5" xfId="3"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0" fontId="16" fillId="0" borderId="5" xfId="3" applyFont="1" applyBorder="1" applyAlignment="1">
      <alignment horizontal="center" vertical="center" wrapText="1"/>
    </xf>
    <xf numFmtId="38" fontId="12" fillId="0" borderId="6" xfId="3" applyNumberFormat="1" applyFont="1" applyBorder="1" applyAlignment="1">
      <alignment horizontal="center" vertical="center" wrapText="1"/>
    </xf>
    <xf numFmtId="38" fontId="12" fillId="0" borderId="7" xfId="3" applyNumberFormat="1" applyFont="1" applyBorder="1" applyAlignment="1">
      <alignment horizontal="center" vertical="center" wrapText="1"/>
    </xf>
    <xf numFmtId="38" fontId="12" fillId="0" borderId="8" xfId="3" applyNumberFormat="1" applyFont="1" applyBorder="1" applyAlignment="1">
      <alignment horizontal="center" vertical="center" wrapText="1"/>
    </xf>
    <xf numFmtId="0" fontId="10" fillId="0" borderId="13" xfId="3" applyFont="1" applyBorder="1" applyAlignment="1">
      <alignment horizontal="left" vertical="center" wrapText="1"/>
    </xf>
    <xf numFmtId="0" fontId="10" fillId="0" borderId="14" xfId="3" applyFont="1" applyBorder="1" applyAlignment="1">
      <alignment horizontal="left"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0" fontId="13" fillId="0" borderId="18" xfId="3" applyFont="1" applyBorder="1" applyAlignment="1">
      <alignment horizontal="center" vertical="center" wrapText="1"/>
    </xf>
    <xf numFmtId="0" fontId="13" fillId="0" borderId="16" xfId="3" applyFont="1" applyBorder="1" applyAlignment="1">
      <alignment horizontal="center" vertical="center" wrapText="1"/>
    </xf>
    <xf numFmtId="0" fontId="13" fillId="0" borderId="17" xfId="3" applyFont="1" applyBorder="1" applyAlignment="1">
      <alignment horizontal="center" vertical="center" wrapText="1"/>
    </xf>
    <xf numFmtId="0" fontId="13" fillId="0" borderId="19" xfId="3" applyFont="1" applyBorder="1" applyAlignment="1">
      <alignment horizontal="center" vertical="center" wrapText="1"/>
    </xf>
    <xf numFmtId="0" fontId="11" fillId="0" borderId="5" xfId="3" applyFont="1" applyBorder="1" applyAlignment="1">
      <alignment horizontal="left"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0" fontId="14" fillId="0" borderId="18" xfId="3" applyFont="1" applyBorder="1" applyAlignment="1">
      <alignment horizontal="center" vertical="center" wrapText="1"/>
    </xf>
    <xf numFmtId="0" fontId="14" fillId="0" borderId="16" xfId="3" applyFont="1" applyBorder="1" applyAlignment="1">
      <alignment horizontal="center" vertical="center" wrapText="1"/>
    </xf>
    <xf numFmtId="0" fontId="14" fillId="0" borderId="19" xfId="3" applyFont="1" applyBorder="1" applyAlignment="1">
      <alignment horizontal="center" vertical="center" wrapText="1"/>
    </xf>
    <xf numFmtId="0" fontId="10" fillId="0" borderId="22" xfId="3" applyFont="1" applyBorder="1" applyAlignment="1">
      <alignment horizontal="left"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0" fillId="0" borderId="23" xfId="3" applyFont="1" applyBorder="1" applyAlignment="1">
      <alignment horizontal="left" vertical="center" wrapText="1"/>
    </xf>
    <xf numFmtId="0" fontId="3" fillId="0" borderId="24" xfId="3" applyFont="1" applyBorder="1" applyAlignment="1">
      <alignment horizontal="left" vertical="center" wrapText="1"/>
    </xf>
    <xf numFmtId="0" fontId="3" fillId="0" borderId="25" xfId="3" applyFont="1" applyBorder="1" applyAlignment="1">
      <alignment horizontal="left" vertical="center" wrapText="1"/>
    </xf>
    <xf numFmtId="0" fontId="13" fillId="0" borderId="26" xfId="3" applyFont="1" applyBorder="1" applyAlignment="1">
      <alignment horizontal="center" vertical="center" wrapText="1"/>
    </xf>
    <xf numFmtId="0" fontId="13" fillId="0" borderId="25" xfId="3" applyFont="1" applyBorder="1" applyAlignment="1">
      <alignment horizontal="center" vertical="center" wrapText="1"/>
    </xf>
    <xf numFmtId="0" fontId="13" fillId="0" borderId="10" xfId="3" applyFont="1" applyBorder="1" applyAlignment="1">
      <alignment horizontal="center" vertical="center" wrapText="1"/>
    </xf>
    <xf numFmtId="0" fontId="13" fillId="0" borderId="27" xfId="3" applyFont="1" applyBorder="1" applyAlignment="1">
      <alignment horizontal="center" vertical="center" wrapText="1"/>
    </xf>
    <xf numFmtId="0" fontId="4" fillId="0" borderId="28" xfId="3" applyFont="1" applyBorder="1" applyAlignment="1">
      <alignment horizontal="left" vertical="center" wrapText="1"/>
    </xf>
    <xf numFmtId="0" fontId="4" fillId="0" borderId="11" xfId="3" applyFont="1" applyBorder="1" applyAlignment="1">
      <alignment horizontal="left" vertical="center" wrapText="1"/>
    </xf>
    <xf numFmtId="0" fontId="14" fillId="0" borderId="26" xfId="3" applyFont="1" applyBorder="1" applyAlignment="1">
      <alignment horizontal="center" vertical="center" wrapText="1"/>
    </xf>
    <xf numFmtId="0" fontId="14" fillId="0" borderId="25" xfId="3" applyFont="1" applyBorder="1" applyAlignment="1">
      <alignment horizontal="center" vertical="center" wrapText="1"/>
    </xf>
    <xf numFmtId="0" fontId="14" fillId="0" borderId="27" xfId="3" applyFont="1" applyBorder="1" applyAlignment="1">
      <alignment horizontal="center" vertical="center" wrapText="1"/>
    </xf>
    <xf numFmtId="0" fontId="10" fillId="0" borderId="29" xfId="3" applyFont="1" applyBorder="1" applyAlignment="1">
      <alignment horizontal="left" vertical="center" wrapText="1"/>
    </xf>
    <xf numFmtId="0" fontId="10" fillId="0" borderId="30" xfId="3" applyFont="1" applyBorder="1" applyAlignment="1">
      <alignment horizontal="left" vertical="center" wrapText="1"/>
    </xf>
    <xf numFmtId="0" fontId="3" fillId="0" borderId="31" xfId="3" applyFont="1" applyBorder="1" applyAlignment="1">
      <alignment horizontal="left" vertical="center" wrapText="1"/>
    </xf>
    <xf numFmtId="0" fontId="3" fillId="0" borderId="32" xfId="3" applyFont="1" applyBorder="1" applyAlignment="1">
      <alignment horizontal="left" vertical="center" wrapText="1"/>
    </xf>
    <xf numFmtId="0" fontId="3" fillId="0" borderId="33" xfId="3" applyFont="1" applyBorder="1" applyAlignment="1">
      <alignment horizontal="left" vertical="center" wrapText="1"/>
    </xf>
    <xf numFmtId="0" fontId="13" fillId="0" borderId="34" xfId="3" applyFont="1" applyBorder="1" applyAlignment="1">
      <alignment horizontal="center" vertical="center" wrapText="1"/>
    </xf>
    <xf numFmtId="0" fontId="13" fillId="0" borderId="32" xfId="3" applyFont="1" applyBorder="1" applyAlignment="1">
      <alignment horizontal="center" vertical="center" wrapText="1"/>
    </xf>
    <xf numFmtId="0" fontId="13" fillId="0" borderId="33" xfId="3" applyFont="1" applyBorder="1" applyAlignment="1">
      <alignment horizontal="center" vertical="center" wrapText="1"/>
    </xf>
    <xf numFmtId="0" fontId="13" fillId="0" borderId="35" xfId="3" applyFont="1" applyBorder="1" applyAlignment="1">
      <alignment horizontal="center" vertical="center" wrapText="1"/>
    </xf>
    <xf numFmtId="0" fontId="4" fillId="0" borderId="36" xfId="3" applyFont="1" applyBorder="1" applyAlignment="1">
      <alignment horizontal="left" vertical="center" wrapText="1"/>
    </xf>
    <xf numFmtId="0" fontId="4" fillId="0" borderId="37" xfId="3" applyFont="1" applyBorder="1" applyAlignment="1">
      <alignment horizontal="left" vertical="center" wrapText="1"/>
    </xf>
    <xf numFmtId="0" fontId="14" fillId="0" borderId="34" xfId="3" applyFont="1" applyBorder="1" applyAlignment="1">
      <alignment horizontal="center" vertical="center" wrapText="1"/>
    </xf>
    <xf numFmtId="0" fontId="14" fillId="0" borderId="32" xfId="3" applyFont="1" applyBorder="1" applyAlignment="1">
      <alignment horizontal="center" vertical="center" wrapText="1"/>
    </xf>
    <xf numFmtId="0" fontId="14" fillId="0" borderId="35" xfId="3" applyFont="1" applyBorder="1" applyAlignment="1">
      <alignment horizontal="center" vertical="center" wrapText="1"/>
    </xf>
    <xf numFmtId="0" fontId="14" fillId="0" borderId="21" xfId="3" applyFont="1" applyBorder="1" applyAlignment="1">
      <alignment horizontal="center" vertical="center" wrapText="1"/>
    </xf>
    <xf numFmtId="0" fontId="14" fillId="0" borderId="38"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39" xfId="3" applyFont="1" applyBorder="1" applyAlignment="1">
      <alignment horizontal="center" vertical="center" wrapText="1"/>
    </xf>
    <xf numFmtId="0" fontId="14" fillId="0" borderId="37" xfId="3" applyFont="1" applyBorder="1" applyAlignment="1">
      <alignment horizontal="center" vertical="center" wrapText="1"/>
    </xf>
    <xf numFmtId="0" fontId="14" fillId="0" borderId="40"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2" xfId="3" applyFont="1" applyBorder="1" applyAlignment="1">
      <alignment horizontal="center" vertical="center" wrapText="1"/>
    </xf>
    <xf numFmtId="0" fontId="3" fillId="0" borderId="35" xfId="3" applyFont="1" applyBorder="1" applyAlignment="1">
      <alignment horizontal="center" vertical="center" wrapText="1"/>
    </xf>
    <xf numFmtId="0" fontId="12" fillId="0" borderId="37" xfId="3" applyFont="1" applyBorder="1" applyAlignment="1">
      <alignment horizontal="center" vertical="center" wrapText="1"/>
    </xf>
    <xf numFmtId="0" fontId="12" fillId="0" borderId="40" xfId="3" applyFont="1" applyBorder="1" applyAlignment="1">
      <alignment horizontal="center" vertical="center" wrapText="1"/>
    </xf>
    <xf numFmtId="0" fontId="10" fillId="0" borderId="9" xfId="3" applyFont="1" applyBorder="1" applyAlignment="1">
      <alignment horizontal="left" vertical="center" wrapText="1"/>
    </xf>
    <xf numFmtId="0" fontId="13" fillId="0" borderId="15" xfId="3" applyFont="1" applyBorder="1" applyAlignment="1">
      <alignment horizontal="center" vertical="center" wrapText="1"/>
    </xf>
    <xf numFmtId="0" fontId="14" fillId="0" borderId="15" xfId="3" applyFont="1" applyBorder="1" applyAlignment="1">
      <alignment horizontal="center" vertical="center" wrapText="1"/>
    </xf>
    <xf numFmtId="0" fontId="15" fillId="0" borderId="31" xfId="3" applyFont="1" applyBorder="1" applyAlignment="1">
      <alignment horizontal="center" vertical="center" wrapText="1"/>
    </xf>
    <xf numFmtId="0" fontId="15" fillId="0" borderId="32" xfId="3" applyFont="1" applyBorder="1" applyAlignment="1">
      <alignment horizontal="center" vertical="center" wrapText="1"/>
    </xf>
    <xf numFmtId="0" fontId="15" fillId="0" borderId="33"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32" xfId="3" applyFont="1" applyBorder="1" applyAlignment="1">
      <alignment horizontal="center" vertical="center" wrapText="1"/>
    </xf>
    <xf numFmtId="0" fontId="12" fillId="0" borderId="35" xfId="3" applyFont="1" applyBorder="1" applyAlignment="1">
      <alignment horizontal="center"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3" fillId="0" borderId="26" xfId="3" applyFont="1" applyBorder="1" applyAlignment="1">
      <alignment horizontal="left" vertical="center" wrapText="1"/>
    </xf>
    <xf numFmtId="0" fontId="3" fillId="0" borderId="27" xfId="3" applyFont="1" applyBorder="1" applyAlignment="1">
      <alignment horizontal="left" vertical="center" wrapText="1"/>
    </xf>
    <xf numFmtId="0" fontId="12" fillId="0" borderId="26" xfId="3" applyFont="1" applyBorder="1" applyAlignment="1">
      <alignment horizontal="center" vertical="center" wrapText="1"/>
    </xf>
    <xf numFmtId="0" fontId="12" fillId="0" borderId="25" xfId="3" applyFont="1" applyBorder="1" applyAlignment="1">
      <alignment horizontal="center" vertical="center" wrapText="1"/>
    </xf>
    <xf numFmtId="0" fontId="12" fillId="0" borderId="27"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34" xfId="3" applyFont="1" applyBorder="1" applyAlignment="1">
      <alignment horizontal="left" vertical="center" wrapText="1"/>
    </xf>
    <xf numFmtId="0" fontId="12" fillId="0" borderId="34" xfId="3" applyFont="1" applyBorder="1" applyAlignment="1">
      <alignment horizontal="center" vertical="center" wrapText="1"/>
    </xf>
    <xf numFmtId="0" fontId="15" fillId="0" borderId="10" xfId="3" applyFont="1" applyBorder="1" applyAlignment="1">
      <alignment horizontal="left" vertical="center" wrapText="1"/>
    </xf>
    <xf numFmtId="0" fontId="15" fillId="0" borderId="11" xfId="3" applyFont="1" applyBorder="1" applyAlignment="1">
      <alignment horizontal="left" vertical="center" wrapText="1"/>
    </xf>
    <xf numFmtId="0" fontId="15" fillId="0" borderId="12" xfId="3" applyFont="1" applyBorder="1" applyAlignment="1">
      <alignment horizontal="left" vertical="center" wrapText="1"/>
    </xf>
    <xf numFmtId="0" fontId="15" fillId="0" borderId="0" xfId="3" applyFont="1" applyAlignment="1">
      <alignment horizontal="left" vertical="center" wrapText="1"/>
    </xf>
    <xf numFmtId="0" fontId="15" fillId="0" borderId="15" xfId="3" applyFont="1" applyBorder="1" applyAlignment="1">
      <alignment horizontal="center" vertical="center" wrapText="1"/>
    </xf>
    <xf numFmtId="0" fontId="15" fillId="0" borderId="17" xfId="3" applyFont="1" applyBorder="1" applyAlignment="1">
      <alignment horizontal="center" vertical="center" wrapText="1"/>
    </xf>
    <xf numFmtId="0" fontId="15" fillId="0" borderId="18" xfId="3" applyFont="1" applyBorder="1" applyAlignment="1">
      <alignment horizontal="center" vertical="center" wrapText="1"/>
    </xf>
    <xf numFmtId="0" fontId="15" fillId="0" borderId="16" xfId="3" applyFont="1" applyBorder="1" applyAlignment="1">
      <alignment horizontal="center" vertical="center" wrapText="1"/>
    </xf>
    <xf numFmtId="0" fontId="15" fillId="0" borderId="19"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38"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0" fontId="3" fillId="0" borderId="0" xfId="3" applyFont="1" applyAlignment="1">
      <alignment horizontal="left" vertical="top" wrapText="1"/>
    </xf>
    <xf numFmtId="38" fontId="3" fillId="0" borderId="31" xfId="3" applyNumberFormat="1" applyFont="1" applyBorder="1" applyAlignment="1">
      <alignment horizontal="left" vertical="center" wrapText="1"/>
    </xf>
    <xf numFmtId="38" fontId="3" fillId="0" borderId="33"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2"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19" fillId="0" borderId="36" xfId="3" applyNumberFormat="1" applyFont="1" applyBorder="1" applyAlignment="1">
      <alignment horizontal="center" vertical="center" wrapText="1"/>
    </xf>
    <xf numFmtId="0" fontId="19" fillId="0" borderId="37" xfId="3" applyFont="1" applyBorder="1" applyAlignment="1">
      <alignment horizontal="center" vertical="center" wrapText="1"/>
    </xf>
    <xf numFmtId="38" fontId="19" fillId="0" borderId="37" xfId="3" applyNumberFormat="1" applyFont="1" applyBorder="1" applyAlignment="1">
      <alignment horizontal="center" vertical="center" wrapText="1"/>
    </xf>
    <xf numFmtId="0" fontId="19" fillId="0" borderId="40" xfId="3" applyFont="1" applyBorder="1" applyAlignment="1">
      <alignment horizontal="center" vertical="center" wrapText="1"/>
    </xf>
    <xf numFmtId="0" fontId="10" fillId="0" borderId="5" xfId="3" applyFont="1" applyBorder="1" applyAlignment="1">
      <alignmen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0" fontId="11" fillId="0" borderId="5" xfId="3" applyFont="1" applyBorder="1" applyAlignment="1">
      <alignment vertical="center" wrapText="1"/>
    </xf>
    <xf numFmtId="164" fontId="12" fillId="0" borderId="5" xfId="2" applyNumberFormat="1" applyFont="1" applyBorder="1" applyAlignment="1">
      <alignment horizontal="center" vertical="center" wrapText="1"/>
    </xf>
    <xf numFmtId="38" fontId="12" fillId="0" borderId="5" xfId="3" applyNumberFormat="1"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2" fillId="0" borderId="5" xfId="3" applyNumberFormat="1" applyFont="1" applyBorder="1" applyAlignment="1">
      <alignment horizontal="center" vertical="center" wrapText="1"/>
    </xf>
    <xf numFmtId="0" fontId="10" fillId="0" borderId="14" xfId="3" applyFont="1" applyBorder="1" applyAlignment="1">
      <alignment horizontal="center"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38" fontId="12" fillId="0" borderId="21" xfId="3" applyNumberFormat="1" applyFont="1" applyBorder="1" applyAlignment="1">
      <alignment horizontal="center" vertical="center" wrapText="1"/>
    </xf>
    <xf numFmtId="0" fontId="12" fillId="0" borderId="21" xfId="3" applyFont="1" applyBorder="1" applyAlignment="1">
      <alignment horizontal="center" vertical="center" wrapText="1"/>
    </xf>
    <xf numFmtId="0" fontId="12" fillId="0" borderId="38" xfId="3" applyFont="1" applyBorder="1" applyAlignment="1">
      <alignment horizontal="center" vertical="center" wrapText="1"/>
    </xf>
    <xf numFmtId="0" fontId="10" fillId="0" borderId="23" xfId="3" applyFont="1" applyBorder="1" applyAlignment="1">
      <alignment horizontal="center" vertical="center" wrapText="1"/>
    </xf>
    <xf numFmtId="38" fontId="3" fillId="0" borderId="24" xfId="3" applyNumberFormat="1" applyFont="1" applyBorder="1" applyAlignment="1">
      <alignment horizontal="left" vertical="center" wrapText="1"/>
    </xf>
    <xf numFmtId="38" fontId="3" fillId="0" borderId="25"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6" xfId="3" applyNumberFormat="1" applyFont="1" applyBorder="1" applyAlignment="1">
      <alignment horizontal="center" vertical="center" wrapText="1"/>
    </xf>
    <xf numFmtId="38" fontId="3" fillId="0" borderId="25" xfId="3" applyNumberFormat="1" applyFont="1" applyBorder="1" applyAlignment="1">
      <alignment horizontal="center" vertical="center" wrapText="1"/>
    </xf>
    <xf numFmtId="38" fontId="3" fillId="0" borderId="27" xfId="3" applyNumberFormat="1" applyFont="1" applyBorder="1" applyAlignment="1">
      <alignment horizontal="center" vertical="center" wrapText="1"/>
    </xf>
    <xf numFmtId="38" fontId="4" fillId="0" borderId="28" xfId="3" applyNumberFormat="1" applyFont="1" applyBorder="1" applyAlignment="1">
      <alignment horizontal="left" vertical="center" wrapText="1"/>
    </xf>
    <xf numFmtId="38" fontId="12" fillId="0" borderId="11" xfId="3" applyNumberFormat="1" applyFont="1" applyBorder="1" applyAlignment="1">
      <alignment horizontal="center" vertical="center" wrapText="1"/>
    </xf>
    <xf numFmtId="0" fontId="12" fillId="0" borderId="11" xfId="3" applyFont="1" applyBorder="1" applyAlignment="1">
      <alignment horizontal="center" vertical="center" wrapText="1"/>
    </xf>
    <xf numFmtId="0" fontId="12" fillId="0" borderId="39" xfId="3" applyFont="1" applyBorder="1" applyAlignment="1">
      <alignment horizontal="center" vertical="center" wrapText="1"/>
    </xf>
    <xf numFmtId="0" fontId="10" fillId="0" borderId="30" xfId="3"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2" xfId="3" applyNumberFormat="1" applyFont="1" applyBorder="1" applyAlignment="1">
      <alignment horizontal="center" vertical="center" wrapText="1"/>
    </xf>
    <xf numFmtId="38" fontId="3" fillId="0" borderId="35" xfId="3" applyNumberFormat="1" applyFont="1" applyBorder="1" applyAlignment="1">
      <alignment horizontal="center"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38" xfId="3" applyFont="1" applyBorder="1" applyAlignment="1">
      <alignment horizontal="center" vertical="center" wrapText="1"/>
    </xf>
    <xf numFmtId="0" fontId="4" fillId="0" borderId="1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4" xfId="3" applyFont="1" applyBorder="1" applyAlignment="1">
      <alignment horizontal="left" vertical="center" wrapText="1"/>
    </xf>
    <xf numFmtId="0" fontId="15" fillId="0" borderId="35" xfId="3" applyFont="1" applyBorder="1" applyAlignment="1">
      <alignment horizontal="left" vertical="center" wrapText="1"/>
    </xf>
    <xf numFmtId="38" fontId="21" fillId="0" borderId="34" xfId="1" applyNumberFormat="1" applyFont="1" applyBorder="1" applyAlignment="1">
      <alignment horizontal="left" vertical="center" wrapText="1"/>
    </xf>
    <xf numFmtId="38" fontId="21" fillId="0" borderId="32" xfId="1" applyNumberFormat="1" applyFont="1" applyBorder="1" applyAlignment="1">
      <alignment horizontal="left" vertical="center" wrapText="1"/>
    </xf>
    <xf numFmtId="38" fontId="21" fillId="0" borderId="35" xfId="1" applyNumberFormat="1" applyFont="1" applyBorder="1" applyAlignment="1">
      <alignment horizontal="left" vertical="center" wrapText="1"/>
    </xf>
    <xf numFmtId="0" fontId="22" fillId="0" borderId="36" xfId="3" applyFont="1" applyBorder="1" applyAlignment="1">
      <alignment horizontal="center" vertical="center" wrapText="1"/>
    </xf>
    <xf numFmtId="0" fontId="23" fillId="0" borderId="37" xfId="3" applyFont="1" applyBorder="1" applyAlignment="1">
      <alignment horizontal="left" vertical="center" wrapText="1"/>
    </xf>
    <xf numFmtId="0" fontId="23" fillId="0" borderId="40" xfId="3" applyFont="1" applyBorder="1" applyAlignment="1">
      <alignment horizontal="left" vertical="center" wrapText="1"/>
    </xf>
    <xf numFmtId="0" fontId="24" fillId="0" borderId="36" xfId="3" applyFont="1" applyBorder="1" applyAlignment="1">
      <alignment horizontal="center" vertical="center" wrapText="1"/>
    </xf>
    <xf numFmtId="0" fontId="17" fillId="0" borderId="37" xfId="3" applyFont="1" applyBorder="1" applyAlignment="1">
      <alignment horizontal="left" vertical="center" wrapText="1"/>
    </xf>
    <xf numFmtId="0" fontId="17" fillId="0" borderId="40" xfId="3" applyFont="1" applyBorder="1" applyAlignment="1">
      <alignment horizontal="left" vertical="center" wrapText="1"/>
    </xf>
    <xf numFmtId="38" fontId="17" fillId="0" borderId="31" xfId="1" applyNumberFormat="1" applyFont="1" applyBorder="1" applyAlignment="1">
      <alignment horizontal="center" vertical="center" wrapText="1"/>
    </xf>
    <xf numFmtId="38" fontId="17" fillId="0" borderId="32" xfId="1" applyNumberFormat="1" applyFont="1" applyBorder="1" applyAlignment="1">
      <alignment horizontal="center" vertical="center" wrapText="1"/>
    </xf>
    <xf numFmtId="38" fontId="17" fillId="0" borderId="35" xfId="1" applyNumberFormat="1" applyFont="1" applyBorder="1" applyAlignment="1">
      <alignment horizontal="center" vertical="center" wrapText="1"/>
    </xf>
    <xf numFmtId="0" fontId="3" fillId="0" borderId="0" xfId="3" applyFont="1" applyAlignment="1">
      <alignment horizontal="center" vertical="center"/>
    </xf>
    <xf numFmtId="0" fontId="25" fillId="0" borderId="0" xfId="3" applyFont="1" applyAlignment="1">
      <alignment horizontal="left" vertical="center"/>
    </xf>
    <xf numFmtId="14" fontId="25" fillId="0" borderId="0" xfId="3" applyNumberFormat="1" applyFont="1" applyAlignment="1">
      <alignment horizontal="left" vertical="center"/>
    </xf>
    <xf numFmtId="0" fontId="26" fillId="0" borderId="0" xfId="3" applyFont="1" applyAlignment="1">
      <alignment horizontal="center" vertical="center"/>
    </xf>
    <xf numFmtId="0" fontId="27" fillId="0" borderId="0" xfId="3" applyFont="1" applyAlignment="1">
      <alignment horizontal="center" vertical="center"/>
    </xf>
    <xf numFmtId="0" fontId="28" fillId="0" borderId="0" xfId="3" applyFont="1" applyAlignment="1">
      <alignment horizontal="center" vertical="center"/>
    </xf>
    <xf numFmtId="0" fontId="3" fillId="0" borderId="5" xfId="3" applyFont="1" applyBorder="1" applyAlignment="1">
      <alignment horizontal="center" vertical="center" wrapText="1"/>
    </xf>
    <xf numFmtId="0" fontId="14" fillId="0" borderId="5" xfId="3" applyFont="1" applyBorder="1" applyAlignment="1">
      <alignment horizontal="center" vertical="center" wrapText="1"/>
    </xf>
    <xf numFmtId="0" fontId="10" fillId="0" borderId="5" xfId="3" applyFont="1" applyBorder="1" applyAlignment="1">
      <alignment horizontal="left"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0" fontId="13" fillId="0" borderId="21" xfId="3" applyFont="1" applyBorder="1" applyAlignment="1">
      <alignment horizontal="center" vertical="center" wrapText="1"/>
    </xf>
    <xf numFmtId="0" fontId="13" fillId="0" borderId="38" xfId="3" applyFont="1" applyBorder="1" applyAlignment="1">
      <alignment horizontal="center" vertical="center" wrapText="1"/>
    </xf>
    <xf numFmtId="0" fontId="3" fillId="0" borderId="28" xfId="3" applyFont="1" applyBorder="1" applyAlignment="1">
      <alignment horizontal="left" vertical="center" wrapText="1"/>
    </xf>
    <xf numFmtId="0" fontId="13" fillId="0" borderId="11" xfId="3" applyFont="1" applyBorder="1" applyAlignment="1">
      <alignment horizontal="center" vertical="center" wrapText="1"/>
    </xf>
    <xf numFmtId="0" fontId="13" fillId="0" borderId="39" xfId="3" applyFont="1" applyBorder="1" applyAlignment="1">
      <alignment horizontal="center" vertical="center" wrapText="1"/>
    </xf>
    <xf numFmtId="0" fontId="3" fillId="0" borderId="36" xfId="3" applyFont="1" applyBorder="1" applyAlignment="1">
      <alignment horizontal="left" vertical="center" wrapText="1"/>
    </xf>
    <xf numFmtId="0" fontId="3" fillId="0" borderId="37" xfId="3" applyFont="1" applyBorder="1" applyAlignment="1">
      <alignment horizontal="left" vertical="center" wrapText="1"/>
    </xf>
    <xf numFmtId="0" fontId="13" fillId="0" borderId="37" xfId="3" applyFont="1" applyBorder="1" applyAlignment="1">
      <alignment horizontal="center" vertical="center" wrapText="1"/>
    </xf>
    <xf numFmtId="0" fontId="13" fillId="0" borderId="40" xfId="3" applyFont="1" applyBorder="1" applyAlignment="1">
      <alignment horizontal="center" vertical="center" wrapText="1"/>
    </xf>
    <xf numFmtId="0" fontId="4" fillId="0" borderId="15" xfId="3" applyFont="1" applyBorder="1" applyAlignment="1">
      <alignment horizontal="left" vertical="center" wrapText="1"/>
    </xf>
    <xf numFmtId="0" fontId="4" fillId="0" borderId="16" xfId="3" applyFont="1" applyBorder="1" applyAlignment="1">
      <alignment horizontal="left" vertical="center" wrapText="1"/>
    </xf>
    <xf numFmtId="0" fontId="4" fillId="0" borderId="17" xfId="3" applyFont="1" applyBorder="1" applyAlignment="1">
      <alignment horizontal="left" vertical="center" wrapText="1"/>
    </xf>
    <xf numFmtId="0" fontId="4" fillId="0" borderId="31" xfId="3" applyFont="1" applyBorder="1" applyAlignment="1">
      <alignment horizontal="left" vertical="center" wrapText="1"/>
    </xf>
    <xf numFmtId="0" fontId="4" fillId="0" borderId="32" xfId="3" applyFont="1" applyBorder="1" applyAlignment="1">
      <alignment horizontal="left" vertical="center" wrapText="1"/>
    </xf>
    <xf numFmtId="0" fontId="4" fillId="0" borderId="33" xfId="3" applyFont="1" applyBorder="1" applyAlignment="1">
      <alignment horizontal="left" vertical="center" wrapText="1"/>
    </xf>
    <xf numFmtId="0" fontId="3" fillId="0" borderId="37" xfId="3" applyFont="1" applyBorder="1" applyAlignment="1">
      <alignment horizontal="center" vertical="center" wrapText="1"/>
    </xf>
    <xf numFmtId="0" fontId="3" fillId="0" borderId="40" xfId="3" applyFont="1" applyBorder="1" applyAlignment="1">
      <alignment horizontal="center" vertical="center" wrapText="1"/>
    </xf>
    <xf numFmtId="0" fontId="14" fillId="0" borderId="20" xfId="3" applyFont="1" applyBorder="1" applyAlignment="1">
      <alignment horizontal="center" vertical="center" wrapText="1"/>
    </xf>
    <xf numFmtId="0" fontId="13" fillId="0" borderId="20" xfId="3" applyFont="1" applyBorder="1" applyAlignment="1">
      <alignment horizontal="center" vertical="center" wrapText="1"/>
    </xf>
    <xf numFmtId="0" fontId="17" fillId="0" borderId="36" xfId="3" applyFont="1" applyBorder="1" applyAlignment="1">
      <alignment horizontal="center" vertical="center" wrapText="1"/>
    </xf>
    <xf numFmtId="0" fontId="17" fillId="0" borderId="3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7" xfId="3" applyFont="1" applyBorder="1" applyAlignment="1">
      <alignment horizontal="center" vertical="center" wrapText="1"/>
    </xf>
    <xf numFmtId="0" fontId="12" fillId="0" borderId="11" xfId="3" applyFont="1" applyBorder="1" applyAlignment="1">
      <alignment horizontal="left" vertical="center" wrapText="1"/>
    </xf>
    <xf numFmtId="0" fontId="12" fillId="0" borderId="39" xfId="3" applyFont="1" applyBorder="1" applyAlignment="1">
      <alignment horizontal="left" vertical="center" wrapText="1"/>
    </xf>
    <xf numFmtId="0" fontId="3" fillId="0" borderId="39" xfId="3" applyFont="1" applyBorder="1" applyAlignment="1">
      <alignment horizontal="left" vertical="center" wrapText="1"/>
    </xf>
    <xf numFmtId="0" fontId="15" fillId="0" borderId="20" xfId="3" applyFont="1" applyBorder="1" applyAlignment="1">
      <alignment horizontal="center" vertical="center" wrapText="1"/>
    </xf>
    <xf numFmtId="0" fontId="15" fillId="0" borderId="21" xfId="3" applyFont="1" applyBorder="1" applyAlignment="1">
      <alignment horizontal="center" vertical="center" wrapText="1"/>
    </xf>
    <xf numFmtId="0" fontId="15" fillId="0" borderId="38" xfId="3"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0" fontId="3" fillId="0" borderId="40" xfId="3" applyFont="1" applyBorder="1" applyAlignment="1">
      <alignment horizontal="left" vertical="center" wrapText="1"/>
    </xf>
    <xf numFmtId="164" fontId="3" fillId="0" borderId="5" xfId="2" applyNumberFormat="1" applyFont="1" applyBorder="1" applyAlignment="1">
      <alignment horizontal="center" vertical="center" wrapText="1"/>
    </xf>
    <xf numFmtId="38" fontId="3"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0" fontId="11" fillId="0" borderId="5" xfId="3" applyFont="1" applyBorder="1" applyAlignment="1">
      <alignment horizontal="center" vertical="center" wrapText="1"/>
    </xf>
    <xf numFmtId="0" fontId="10" fillId="0" borderId="5" xfId="3" applyFont="1" applyBorder="1" applyAlignment="1">
      <alignment horizontal="center" vertical="center" wrapText="1"/>
    </xf>
    <xf numFmtId="38" fontId="3" fillId="0" borderId="21" xfId="3" applyNumberFormat="1" applyFont="1" applyBorder="1" applyAlignment="1">
      <alignment horizontal="center" vertical="center" wrapText="1"/>
    </xf>
    <xf numFmtId="0" fontId="3" fillId="0" borderId="21" xfId="3" applyFont="1" applyBorder="1" applyAlignment="1">
      <alignment horizontal="center" vertical="center" wrapText="1"/>
    </xf>
    <xf numFmtId="0" fontId="3" fillId="0" borderId="38" xfId="3" applyFont="1" applyBorder="1" applyAlignment="1">
      <alignment horizontal="center" vertical="center" wrapText="1"/>
    </xf>
    <xf numFmtId="38" fontId="3" fillId="0" borderId="28" xfId="3" applyNumberFormat="1"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20" xfId="3" applyFont="1" applyBorder="1" applyAlignment="1">
      <alignment horizontal="center" vertical="center" wrapText="1"/>
    </xf>
    <xf numFmtId="0" fontId="3" fillId="0" borderId="17" xfId="3" applyFont="1" applyBorder="1" applyAlignment="1">
      <alignment horizontal="center" vertical="center" wrapText="1"/>
    </xf>
    <xf numFmtId="0" fontId="15" fillId="0" borderId="37" xfId="3" applyFont="1" applyBorder="1" applyAlignment="1">
      <alignment horizontal="left" vertical="center" wrapText="1"/>
    </xf>
    <xf numFmtId="0" fontId="15" fillId="0" borderId="40" xfId="3" applyFont="1" applyBorder="1" applyAlignment="1">
      <alignment horizontal="left" vertical="center" wrapText="1"/>
    </xf>
    <xf numFmtId="38" fontId="21" fillId="0" borderId="37" xfId="1" applyNumberFormat="1" applyFont="1" applyBorder="1" applyAlignment="1">
      <alignment horizontal="left" vertical="center" wrapText="1"/>
    </xf>
    <xf numFmtId="38" fontId="21" fillId="0" borderId="40" xfId="1" applyNumberFormat="1" applyFont="1" applyBorder="1" applyAlignment="1">
      <alignment horizontal="left" vertical="center" wrapText="1"/>
    </xf>
    <xf numFmtId="0" fontId="29" fillId="0" borderId="0" xfId="4" applyFont="1" applyAlignment="1">
      <alignment vertical="top"/>
    </xf>
    <xf numFmtId="0" fontId="30" fillId="0" borderId="0" xfId="4" applyFont="1" applyAlignment="1">
      <alignment horizontal="right"/>
    </xf>
    <xf numFmtId="0" fontId="29" fillId="0" borderId="0" xfId="4" applyFont="1"/>
    <xf numFmtId="38" fontId="29" fillId="0" borderId="0" xfId="4" applyNumberFormat="1" applyFont="1"/>
    <xf numFmtId="0" fontId="29" fillId="0" borderId="6" xfId="4" applyFont="1" applyBorder="1" applyAlignment="1">
      <alignment vertical="top"/>
    </xf>
    <xf numFmtId="0" fontId="31" fillId="0" borderId="7" xfId="4" applyFont="1" applyBorder="1" applyAlignment="1">
      <alignment horizontal="center" vertical="center" wrapText="1"/>
    </xf>
    <xf numFmtId="0" fontId="31" fillId="0" borderId="8" xfId="4" applyFont="1" applyBorder="1" applyAlignment="1">
      <alignment horizontal="center" vertical="center" wrapText="1"/>
    </xf>
    <xf numFmtId="0" fontId="29" fillId="0" borderId="5" xfId="4" applyFont="1" applyBorder="1" applyAlignment="1">
      <alignment vertical="top"/>
    </xf>
    <xf numFmtId="0" fontId="32" fillId="0" borderId="20" xfId="4" applyFont="1" applyBorder="1" applyAlignment="1">
      <alignment horizontal="center" vertical="center"/>
    </xf>
    <xf numFmtId="0" fontId="32" fillId="0" borderId="21" xfId="4" applyFont="1" applyBorder="1" applyAlignment="1">
      <alignment horizontal="center" vertical="center"/>
    </xf>
    <xf numFmtId="0" fontId="32" fillId="0" borderId="38" xfId="4" applyFont="1" applyBorder="1" applyAlignment="1">
      <alignment horizontal="center" vertical="center"/>
    </xf>
    <xf numFmtId="0" fontId="33" fillId="0" borderId="5" xfId="4" applyFont="1" applyBorder="1" applyAlignment="1">
      <alignment horizontal="center" vertical="top"/>
    </xf>
    <xf numFmtId="0" fontId="34" fillId="0" borderId="20" xfId="5" applyFont="1" applyBorder="1" applyAlignment="1">
      <alignment horizontal="left" vertical="center" wrapText="1"/>
    </xf>
    <xf numFmtId="0" fontId="34" fillId="0" borderId="21" xfId="5" applyFont="1" applyBorder="1" applyAlignment="1">
      <alignment horizontal="left" vertical="center" wrapText="1"/>
    </xf>
    <xf numFmtId="0" fontId="34" fillId="0" borderId="18" xfId="5" applyFont="1" applyBorder="1" applyAlignment="1">
      <alignment horizontal="left" vertical="center" wrapText="1"/>
    </xf>
    <xf numFmtId="0" fontId="34" fillId="0" borderId="38" xfId="5" applyFont="1" applyBorder="1" applyAlignment="1">
      <alignment horizontal="left" vertical="center" wrapText="1"/>
    </xf>
    <xf numFmtId="0" fontId="35" fillId="0" borderId="28" xfId="5" applyFont="1" applyBorder="1" applyAlignment="1">
      <alignment vertical="center" wrapText="1"/>
    </xf>
    <xf numFmtId="0" fontId="36" fillId="0" borderId="11" xfId="5" applyFont="1" applyBorder="1" applyAlignment="1">
      <alignment horizontal="center" vertical="center" wrapText="1"/>
    </xf>
    <xf numFmtId="0" fontId="36" fillId="0" borderId="39" xfId="5" applyFont="1" applyBorder="1" applyAlignment="1">
      <alignment horizontal="center" vertical="center" wrapText="1"/>
    </xf>
    <xf numFmtId="165" fontId="37" fillId="0" borderId="11" xfId="5" applyNumberFormat="1" applyFont="1" applyBorder="1" applyAlignment="1">
      <alignment horizontal="center" vertical="center" wrapText="1"/>
    </xf>
    <xf numFmtId="165" fontId="37" fillId="0" borderId="26" xfId="5" applyNumberFormat="1" applyFont="1" applyBorder="1" applyAlignment="1">
      <alignment horizontal="center" vertical="center" wrapText="1"/>
    </xf>
    <xf numFmtId="165" fontId="37" fillId="0" borderId="39" xfId="5" applyNumberFormat="1" applyFont="1" applyBorder="1" applyAlignment="1">
      <alignment horizontal="center" vertical="center" wrapText="1"/>
    </xf>
    <xf numFmtId="0" fontId="35" fillId="0" borderId="36" xfId="5" applyFont="1" applyBorder="1" applyAlignment="1">
      <alignment vertical="center" wrapText="1"/>
    </xf>
    <xf numFmtId="0" fontId="37" fillId="0" borderId="37" xfId="5" applyFont="1" applyBorder="1" applyAlignment="1">
      <alignment horizontal="center" vertical="center" wrapText="1"/>
    </xf>
    <xf numFmtId="0" fontId="37" fillId="0" borderId="34" xfId="5" applyFont="1" applyBorder="1" applyAlignment="1">
      <alignment horizontal="center" vertical="center" wrapText="1"/>
    </xf>
    <xf numFmtId="0" fontId="37" fillId="0" borderId="40" xfId="5" applyFont="1" applyBorder="1" applyAlignment="1">
      <alignment horizontal="center" vertical="center" wrapText="1"/>
    </xf>
    <xf numFmtId="0" fontId="38" fillId="0" borderId="20" xfId="6" applyFont="1" applyBorder="1" applyAlignment="1">
      <alignment vertical="center" wrapText="1"/>
    </xf>
    <xf numFmtId="0" fontId="36" fillId="0" borderId="21" xfId="6" applyFont="1" applyBorder="1" applyAlignment="1">
      <alignment horizontal="center" vertical="center" wrapText="1"/>
    </xf>
    <xf numFmtId="0" fontId="36" fillId="0" borderId="38" xfId="6" applyFont="1" applyBorder="1" applyAlignment="1">
      <alignment horizontal="center" vertical="center" wrapText="1"/>
    </xf>
    <xf numFmtId="0" fontId="35" fillId="0" borderId="28" xfId="6" applyFont="1" applyBorder="1" applyAlignment="1">
      <alignment vertical="center" wrapText="1"/>
    </xf>
    <xf numFmtId="0" fontId="35" fillId="0" borderId="26" xfId="6" applyFont="1" applyBorder="1" applyAlignment="1">
      <alignment horizontal="center" vertical="center" wrapText="1"/>
    </xf>
    <xf numFmtId="0" fontId="35" fillId="0" borderId="25" xfId="6" applyFont="1" applyBorder="1" applyAlignment="1">
      <alignment horizontal="center" vertical="center"/>
    </xf>
    <xf numFmtId="0" fontId="35" fillId="0" borderId="27" xfId="6" applyFont="1" applyBorder="1" applyAlignment="1">
      <alignment horizontal="center" vertical="center"/>
    </xf>
    <xf numFmtId="4" fontId="35" fillId="0" borderId="11" xfId="6" applyNumberFormat="1" applyFont="1" applyBorder="1" applyAlignment="1">
      <alignment horizontal="center" vertical="center" wrapText="1"/>
    </xf>
    <xf numFmtId="0" fontId="35" fillId="0" borderId="11" xfId="6" applyFont="1" applyBorder="1" applyAlignment="1">
      <alignment horizontal="center" vertical="center" wrapText="1"/>
    </xf>
    <xf numFmtId="0" fontId="35" fillId="0" borderId="39" xfId="6" applyFont="1" applyBorder="1" applyAlignment="1">
      <alignment horizontal="center" vertical="center" wrapText="1"/>
    </xf>
    <xf numFmtId="0" fontId="39" fillId="0" borderId="28" xfId="6" applyFont="1" applyBorder="1" applyAlignment="1">
      <alignment horizontal="left" vertical="center" wrapText="1"/>
    </xf>
    <xf numFmtId="38" fontId="35" fillId="0" borderId="11" xfId="6" applyNumberFormat="1" applyFont="1" applyBorder="1" applyAlignment="1">
      <alignment horizontal="center" vertical="center" wrapText="1"/>
    </xf>
    <xf numFmtId="0" fontId="39" fillId="0" borderId="53" xfId="6" applyFont="1" applyBorder="1" applyAlignment="1">
      <alignment horizontal="left" vertical="center" wrapText="1"/>
    </xf>
    <xf numFmtId="0" fontId="35" fillId="0" borderId="54" xfId="6" applyFont="1" applyBorder="1" applyAlignment="1">
      <alignment horizontal="center" vertical="center" wrapText="1"/>
    </xf>
    <xf numFmtId="0" fontId="35" fillId="0" borderId="55" xfId="6" applyFont="1" applyBorder="1" applyAlignment="1">
      <alignment horizontal="center" vertical="center" wrapText="1"/>
    </xf>
    <xf numFmtId="0" fontId="38" fillId="0" borderId="21" xfId="6" applyFont="1" applyBorder="1" applyAlignment="1">
      <alignment horizontal="center" vertical="center" wrapText="1"/>
    </xf>
    <xf numFmtId="0" fontId="38" fillId="0" borderId="38" xfId="6" applyFont="1" applyBorder="1" applyAlignment="1">
      <alignment horizontal="center" vertical="center" wrapText="1"/>
    </xf>
    <xf numFmtId="38" fontId="37" fillId="0" borderId="11" xfId="6" applyNumberFormat="1" applyFont="1" applyBorder="1" applyAlignment="1">
      <alignment horizontal="center" vertical="center" wrapText="1"/>
    </xf>
    <xf numFmtId="0" fontId="37" fillId="0" borderId="11" xfId="6" applyFont="1" applyBorder="1" applyAlignment="1">
      <alignment horizontal="center" vertical="center" wrapText="1"/>
    </xf>
    <xf numFmtId="0" fontId="37" fillId="0" borderId="39" xfId="6" applyFont="1" applyBorder="1" applyAlignment="1">
      <alignment horizontal="center" vertical="center" wrapText="1"/>
    </xf>
    <xf numFmtId="0" fontId="39" fillId="0" borderId="36" xfId="6" applyFont="1" applyBorder="1" applyAlignment="1">
      <alignment horizontal="left" vertical="center" wrapText="1"/>
    </xf>
    <xf numFmtId="0" fontId="37" fillId="0" borderId="37" xfId="6" applyFont="1" applyBorder="1" applyAlignment="1">
      <alignment horizontal="center" vertical="center" wrapText="1"/>
    </xf>
    <xf numFmtId="0" fontId="37" fillId="0" borderId="40" xfId="6" applyFont="1" applyBorder="1" applyAlignment="1">
      <alignment horizontal="center" vertical="center" wrapText="1"/>
    </xf>
    <xf numFmtId="0" fontId="33" fillId="0" borderId="5" xfId="4" applyFont="1" applyBorder="1" applyAlignment="1">
      <alignment horizontal="center" vertical="top"/>
    </xf>
    <xf numFmtId="0" fontId="35" fillId="0" borderId="56" xfId="6" applyFont="1" applyBorder="1" applyAlignment="1">
      <alignment vertical="center" wrapText="1"/>
    </xf>
    <xf numFmtId="0" fontId="38" fillId="0" borderId="57" xfId="6" applyFont="1" applyBorder="1" applyAlignment="1">
      <alignment horizontal="center" vertical="center" wrapText="1"/>
    </xf>
    <xf numFmtId="0" fontId="38" fillId="0" borderId="52" xfId="6" applyFont="1" applyBorder="1" applyAlignment="1">
      <alignment horizontal="center" vertical="center" wrapText="1"/>
    </xf>
    <xf numFmtId="0" fontId="38" fillId="0" borderId="58" xfId="6" applyFont="1" applyBorder="1" applyAlignment="1">
      <alignment horizontal="center" vertical="center" wrapText="1"/>
    </xf>
    <xf numFmtId="0" fontId="35" fillId="0" borderId="59" xfId="5" applyFont="1" applyBorder="1" applyAlignment="1">
      <alignment vertical="center" wrapText="1"/>
    </xf>
    <xf numFmtId="0" fontId="37" fillId="0" borderId="0" xfId="5" applyFont="1" applyAlignment="1">
      <alignment horizontal="center" vertical="center" wrapText="1"/>
    </xf>
    <xf numFmtId="0" fontId="37" fillId="0" borderId="60" xfId="5" applyFont="1" applyBorder="1" applyAlignment="1">
      <alignment horizontal="center" vertical="center" wrapText="1"/>
    </xf>
    <xf numFmtId="49" fontId="40" fillId="0" borderId="5" xfId="7" applyNumberFormat="1" applyFont="1" applyBorder="1" applyAlignment="1">
      <alignment horizontal="center" vertical="top"/>
    </xf>
    <xf numFmtId="0" fontId="35" fillId="0" borderId="28" xfId="5" applyFont="1" applyBorder="1" applyAlignment="1">
      <alignment horizontal="center" vertical="center" wrapText="1"/>
    </xf>
    <xf numFmtId="0" fontId="35" fillId="0" borderId="54" xfId="5" applyFont="1" applyBorder="1" applyAlignment="1">
      <alignment horizontal="center" vertical="center" wrapText="1"/>
    </xf>
    <xf numFmtId="0" fontId="35" fillId="0" borderId="61" xfId="5" applyFont="1" applyBorder="1" applyAlignment="1">
      <alignment horizontal="center" vertical="center" wrapText="1"/>
    </xf>
    <xf numFmtId="0" fontId="35" fillId="0" borderId="55" xfId="5" applyFont="1" applyBorder="1" applyAlignment="1">
      <alignment horizontal="center" vertical="center" wrapText="1"/>
    </xf>
    <xf numFmtId="0" fontId="35" fillId="0" borderId="24" xfId="5" applyFont="1" applyBorder="1" applyAlignment="1">
      <alignment horizontal="left" vertical="center" wrapText="1"/>
    </xf>
    <xf numFmtId="0" fontId="37" fillId="0" borderId="11" xfId="5" applyFont="1" applyBorder="1" applyAlignment="1">
      <alignment vertical="center" wrapText="1"/>
    </xf>
    <xf numFmtId="0" fontId="37" fillId="0" borderId="11" xfId="5" applyFont="1" applyBorder="1" applyAlignment="1">
      <alignment horizontal="center" vertical="center" wrapText="1"/>
    </xf>
    <xf numFmtId="0" fontId="37" fillId="0" borderId="39" xfId="5" applyFont="1" applyBorder="1" applyAlignment="1">
      <alignment horizontal="center" vertical="center" wrapText="1"/>
    </xf>
    <xf numFmtId="0" fontId="41" fillId="0" borderId="62" xfId="5" applyFont="1" applyBorder="1" applyAlignment="1">
      <alignment horizontal="center" vertical="center" wrapText="1"/>
    </xf>
    <xf numFmtId="0" fontId="41" fillId="0" borderId="0" xfId="5" applyFont="1" applyAlignment="1">
      <alignment horizontal="center" vertical="center" wrapText="1"/>
    </xf>
    <xf numFmtId="0" fontId="41" fillId="0" borderId="60" xfId="5" applyFont="1" applyBorder="1" applyAlignment="1">
      <alignment horizontal="center" vertical="center" wrapText="1"/>
    </xf>
    <xf numFmtId="0" fontId="35" fillId="0" borderId="24" xfId="5" applyFont="1" applyBorder="1" applyAlignment="1">
      <alignment horizontal="center" vertical="center" wrapText="1"/>
    </xf>
    <xf numFmtId="0" fontId="35" fillId="0" borderId="0" xfId="5" applyFont="1" applyAlignment="1">
      <alignment horizontal="left" vertical="top" wrapText="1"/>
    </xf>
    <xf numFmtId="0" fontId="35" fillId="0" borderId="60" xfId="5" applyFont="1" applyBorder="1" applyAlignment="1">
      <alignment horizontal="left" vertical="top" wrapText="1"/>
    </xf>
    <xf numFmtId="0" fontId="35" fillId="0" borderId="24" xfId="5" applyFont="1" applyBorder="1" applyAlignment="1">
      <alignment horizontal="center" vertical="center" wrapText="1"/>
    </xf>
    <xf numFmtId="0" fontId="35" fillId="0" borderId="28" xfId="5" applyFont="1" applyBorder="1" applyAlignment="1">
      <alignment horizontal="right" vertical="center" wrapText="1"/>
    </xf>
    <xf numFmtId="0" fontId="35" fillId="0" borderId="63" xfId="5" applyFont="1" applyBorder="1" applyAlignment="1">
      <alignment horizontal="center" vertical="center" wrapText="1"/>
    </xf>
    <xf numFmtId="0" fontId="35" fillId="0" borderId="64" xfId="5" applyFont="1" applyBorder="1" applyAlignment="1">
      <alignment horizontal="center" vertical="center" wrapText="1"/>
    </xf>
    <xf numFmtId="0" fontId="35" fillId="0" borderId="65" xfId="5" applyFont="1" applyBorder="1" applyAlignment="1">
      <alignment horizontal="center" vertical="center" wrapText="1"/>
    </xf>
    <xf numFmtId="0" fontId="35" fillId="0" borderId="26" xfId="5" applyFont="1" applyBorder="1" applyAlignment="1">
      <alignment horizontal="left" vertical="center" wrapText="1"/>
    </xf>
    <xf numFmtId="0" fontId="35" fillId="0" borderId="25" xfId="5" applyFont="1" applyBorder="1" applyAlignment="1">
      <alignment horizontal="left" vertical="center" wrapText="1"/>
    </xf>
    <xf numFmtId="0" fontId="35" fillId="0" borderId="27" xfId="5" applyFont="1" applyBorder="1" applyAlignment="1">
      <alignment horizontal="left" vertical="center" wrapText="1"/>
    </xf>
    <xf numFmtId="0" fontId="35" fillId="0" borderId="11" xfId="5" applyFont="1" applyBorder="1" applyAlignment="1">
      <alignment horizontal="center" vertical="center" wrapText="1"/>
    </xf>
    <xf numFmtId="0" fontId="35" fillId="0" borderId="26" xfId="5" applyFont="1" applyBorder="1" applyAlignment="1">
      <alignment horizontal="center" vertical="center" wrapText="1"/>
    </xf>
    <xf numFmtId="0" fontId="35" fillId="0" borderId="39" xfId="5" applyFont="1" applyBorder="1" applyAlignment="1">
      <alignment horizontal="center" vertical="center" wrapText="1"/>
    </xf>
    <xf numFmtId="0" fontId="35" fillId="2" borderId="26" xfId="5" applyFont="1" applyFill="1" applyBorder="1" applyAlignment="1">
      <alignment horizontal="center" vertical="center" wrapText="1"/>
    </xf>
    <xf numFmtId="0" fontId="35" fillId="2" borderId="25" xfId="5" applyFont="1" applyFill="1" applyBorder="1" applyAlignment="1">
      <alignment horizontal="center" vertical="center" wrapText="1"/>
    </xf>
    <xf numFmtId="0" fontId="35" fillId="2" borderId="27" xfId="5" applyFont="1" applyFill="1" applyBorder="1" applyAlignment="1">
      <alignment horizontal="center" vertical="center" wrapText="1"/>
    </xf>
    <xf numFmtId="0" fontId="42" fillId="0" borderId="26" xfId="5" applyFont="1" applyBorder="1" applyAlignment="1">
      <alignment horizontal="center" wrapText="1"/>
    </xf>
    <xf numFmtId="0" fontId="42" fillId="0" borderId="25" xfId="5" applyFont="1" applyBorder="1" applyAlignment="1">
      <alignment horizontal="center" wrapText="1"/>
    </xf>
    <xf numFmtId="0" fontId="42" fillId="0" borderId="27" xfId="5" applyFont="1" applyBorder="1" applyAlignment="1">
      <alignment horizontal="center" wrapText="1"/>
    </xf>
    <xf numFmtId="166" fontId="37" fillId="0" borderId="26" xfId="1" applyNumberFormat="1" applyFont="1" applyBorder="1" applyAlignment="1">
      <alignment horizontal="center" vertical="center" wrapText="1"/>
    </xf>
    <xf numFmtId="166" fontId="37" fillId="0" borderId="25" xfId="1" applyNumberFormat="1" applyFont="1" applyBorder="1" applyAlignment="1">
      <alignment horizontal="center" vertical="center" wrapText="1"/>
    </xf>
    <xf numFmtId="166" fontId="37" fillId="0" borderId="27" xfId="1" applyNumberFormat="1" applyFont="1" applyBorder="1" applyAlignment="1">
      <alignment horizontal="center" vertical="center" wrapText="1"/>
    </xf>
    <xf numFmtId="0" fontId="37" fillId="3" borderId="11" xfId="5" applyFont="1" applyFill="1" applyBorder="1" applyAlignment="1">
      <alignment horizontal="center" vertical="center" wrapText="1"/>
    </xf>
    <xf numFmtId="0" fontId="37" fillId="3" borderId="25" xfId="5" applyFont="1" applyFill="1" applyBorder="1" applyAlignment="1">
      <alignment horizontal="center" vertical="center" wrapText="1"/>
    </xf>
    <xf numFmtId="0" fontId="37" fillId="3" borderId="39" xfId="5" applyFont="1" applyFill="1" applyBorder="1" applyAlignment="1">
      <alignment horizontal="center" vertical="center" wrapText="1"/>
    </xf>
    <xf numFmtId="0" fontId="35" fillId="0" borderId="53" xfId="5" applyFont="1" applyBorder="1" applyAlignment="1">
      <alignment horizontal="center" vertical="center" wrapText="1"/>
    </xf>
    <xf numFmtId="38" fontId="37" fillId="0" borderId="26" xfId="1" applyNumberFormat="1" applyFont="1" applyBorder="1" applyAlignment="1">
      <alignment horizontal="center" vertical="center" wrapText="1"/>
    </xf>
    <xf numFmtId="38" fontId="37" fillId="0" borderId="25" xfId="1" applyNumberFormat="1" applyFont="1" applyBorder="1" applyAlignment="1">
      <alignment horizontal="center" vertical="center" wrapText="1"/>
    </xf>
    <xf numFmtId="38" fontId="37" fillId="0" borderId="27" xfId="1" applyNumberFormat="1" applyFont="1" applyBorder="1" applyAlignment="1">
      <alignment horizontal="center" vertical="center" wrapText="1"/>
    </xf>
    <xf numFmtId="0" fontId="35" fillId="0" borderId="66" xfId="5" applyFont="1" applyBorder="1" applyAlignment="1">
      <alignment horizontal="center" vertical="center" wrapText="1"/>
    </xf>
    <xf numFmtId="38" fontId="36" fillId="0" borderId="62" xfId="1" applyNumberFormat="1" applyFont="1" applyBorder="1" applyAlignment="1">
      <alignment horizontal="center" vertical="center" wrapText="1"/>
    </xf>
    <xf numFmtId="38" fontId="36" fillId="0" borderId="0" xfId="1" applyNumberFormat="1" applyFont="1" applyBorder="1" applyAlignment="1">
      <alignment horizontal="center" vertical="center" wrapText="1"/>
    </xf>
    <xf numFmtId="38" fontId="36" fillId="0" borderId="60" xfId="1" applyNumberFormat="1" applyFont="1" applyBorder="1" applyAlignment="1">
      <alignment horizontal="center" vertical="center" wrapText="1"/>
    </xf>
    <xf numFmtId="38" fontId="29" fillId="0" borderId="0" xfId="1" applyNumberFormat="1" applyFont="1"/>
    <xf numFmtId="0" fontId="35" fillId="0" borderId="67" xfId="5" applyFont="1" applyBorder="1" applyAlignment="1">
      <alignment horizontal="center" vertical="center" wrapText="1"/>
    </xf>
    <xf numFmtId="38" fontId="36" fillId="0" borderId="64" xfId="1" applyNumberFormat="1" applyFont="1" applyBorder="1" applyAlignment="1">
      <alignment horizontal="center" vertical="center" wrapText="1"/>
    </xf>
    <xf numFmtId="38" fontId="36" fillId="0" borderId="45" xfId="1" applyNumberFormat="1" applyFont="1" applyBorder="1" applyAlignment="1">
      <alignment horizontal="center" vertical="center" wrapText="1"/>
    </xf>
    <xf numFmtId="38" fontId="36" fillId="0" borderId="68" xfId="1" applyNumberFormat="1" applyFont="1" applyBorder="1" applyAlignment="1">
      <alignment horizontal="center" vertical="center" wrapText="1"/>
    </xf>
    <xf numFmtId="0" fontId="35" fillId="0" borderId="56" xfId="5" applyFont="1" applyBorder="1" applyAlignment="1">
      <alignment horizontal="center" vertical="center" wrapText="1"/>
    </xf>
    <xf numFmtId="38" fontId="36" fillId="0" borderId="34" xfId="1" applyNumberFormat="1" applyFont="1" applyBorder="1" applyAlignment="1">
      <alignment horizontal="center" vertical="center" wrapText="1"/>
    </xf>
    <xf numFmtId="38" fontId="36" fillId="0" borderId="32" xfId="1" applyNumberFormat="1" applyFont="1" applyBorder="1" applyAlignment="1">
      <alignment horizontal="center" vertical="center" wrapText="1"/>
    </xf>
    <xf numFmtId="38" fontId="36" fillId="0" borderId="35" xfId="1" applyNumberFormat="1" applyFont="1" applyBorder="1" applyAlignment="1">
      <alignment horizontal="center" vertical="center" wrapText="1"/>
    </xf>
    <xf numFmtId="0" fontId="34" fillId="0" borderId="28" xfId="5" applyFont="1" applyBorder="1" applyAlignment="1">
      <alignment horizontal="left" vertical="center" wrapText="1"/>
    </xf>
    <xf numFmtId="0" fontId="34" fillId="0" borderId="11" xfId="5" applyFont="1" applyBorder="1" applyAlignment="1">
      <alignment horizontal="left" vertical="center" wrapText="1"/>
    </xf>
    <xf numFmtId="0" fontId="34" fillId="0" borderId="39" xfId="5" applyFont="1" applyBorder="1" applyAlignment="1">
      <alignment horizontal="left" vertical="center" wrapText="1"/>
    </xf>
    <xf numFmtId="0" fontId="43" fillId="0" borderId="28" xfId="5" applyFont="1" applyBorder="1" applyAlignment="1">
      <alignment horizontal="center" vertical="center" wrapText="1"/>
    </xf>
    <xf numFmtId="0" fontId="43" fillId="0" borderId="11" xfId="5" applyFont="1" applyBorder="1" applyAlignment="1">
      <alignment horizontal="center" vertical="center" wrapText="1"/>
    </xf>
    <xf numFmtId="0" fontId="43" fillId="0" borderId="39" xfId="5" applyFont="1" applyBorder="1" applyAlignment="1">
      <alignment horizontal="center" vertical="center" wrapText="1"/>
    </xf>
    <xf numFmtId="0" fontId="35" fillId="0" borderId="28" xfId="5" applyFont="1" applyBorder="1" applyAlignment="1">
      <alignment horizontal="left" vertical="center" wrapText="1"/>
    </xf>
    <xf numFmtId="40" fontId="35" fillId="0" borderId="11" xfId="1" applyFont="1" applyBorder="1" applyAlignment="1">
      <alignment horizontal="center" vertical="center" wrapText="1"/>
    </xf>
    <xf numFmtId="40" fontId="35" fillId="0" borderId="39" xfId="1" applyFont="1" applyBorder="1" applyAlignment="1">
      <alignment horizontal="center" vertical="center" wrapText="1"/>
    </xf>
    <xf numFmtId="40" fontId="29" fillId="0" borderId="0" xfId="1" applyFont="1"/>
    <xf numFmtId="40" fontId="35" fillId="0" borderId="26" xfId="1" applyFont="1" applyBorder="1" applyAlignment="1">
      <alignment horizontal="center" vertical="center" wrapText="1"/>
    </xf>
    <xf numFmtId="40" fontId="35" fillId="0" borderId="25" xfId="1" applyFont="1" applyBorder="1" applyAlignment="1">
      <alignment horizontal="center" vertical="center" wrapText="1"/>
    </xf>
    <xf numFmtId="40" fontId="35" fillId="0" borderId="27" xfId="1" applyFont="1" applyBorder="1" applyAlignment="1">
      <alignment horizontal="center" vertical="center" wrapText="1"/>
    </xf>
    <xf numFmtId="0" fontId="39" fillId="0" borderId="28" xfId="5" applyFont="1" applyBorder="1" applyAlignment="1">
      <alignment horizontal="left" vertical="center" wrapText="1"/>
    </xf>
    <xf numFmtId="38" fontId="35" fillId="0" borderId="11" xfId="1" applyNumberFormat="1" applyFont="1" applyBorder="1" applyAlignment="1">
      <alignment horizontal="center" vertical="center" wrapText="1"/>
    </xf>
    <xf numFmtId="38" fontId="35" fillId="0" borderId="39" xfId="1" applyNumberFormat="1" applyFont="1" applyBorder="1" applyAlignment="1">
      <alignment horizontal="center" vertical="center" wrapText="1"/>
    </xf>
    <xf numFmtId="38" fontId="35" fillId="0" borderId="11" xfId="5" applyNumberFormat="1" applyFont="1" applyBorder="1" applyAlignment="1">
      <alignment horizontal="center" vertical="center" wrapText="1"/>
    </xf>
    <xf numFmtId="38" fontId="35" fillId="0" borderId="39" xfId="5" applyNumberFormat="1" applyFont="1" applyBorder="1" applyAlignment="1">
      <alignment horizontal="center" vertical="center" wrapText="1"/>
    </xf>
    <xf numFmtId="10" fontId="35" fillId="0" borderId="11" xfId="1" applyNumberFormat="1" applyFont="1" applyBorder="1" applyAlignment="1">
      <alignment horizontal="center" vertical="center" wrapText="1"/>
    </xf>
    <xf numFmtId="10" fontId="35" fillId="0" borderId="39" xfId="1" applyNumberFormat="1" applyFont="1" applyBorder="1" applyAlignment="1">
      <alignment horizontal="center" vertical="center" wrapText="1"/>
    </xf>
    <xf numFmtId="164" fontId="29" fillId="0" borderId="0" xfId="2" applyNumberFormat="1" applyFont="1"/>
    <xf numFmtId="0" fontId="37" fillId="0" borderId="28" xfId="5" applyFont="1" applyBorder="1" applyAlignment="1">
      <alignment horizontal="center" vertical="center" wrapText="1"/>
    </xf>
    <xf numFmtId="0" fontId="37" fillId="0" borderId="11" xfId="5" applyFont="1" applyBorder="1" applyAlignment="1">
      <alignment horizontal="center" vertical="center" wrapText="1"/>
    </xf>
    <xf numFmtId="0" fontId="35" fillId="0" borderId="11" xfId="5" applyFont="1" applyBorder="1" applyAlignment="1">
      <alignment horizontal="center" vertical="center" wrapText="1"/>
    </xf>
    <xf numFmtId="0" fontId="35" fillId="0" borderId="39" xfId="5" applyFont="1" applyBorder="1" applyAlignment="1">
      <alignment horizontal="center" vertical="center" wrapText="1"/>
    </xf>
    <xf numFmtId="0" fontId="37" fillId="0" borderId="26" xfId="5" applyFont="1" applyBorder="1" applyAlignment="1">
      <alignment horizontal="center" vertical="center" wrapText="1"/>
    </xf>
    <xf numFmtId="0" fontId="37" fillId="0" borderId="25" xfId="5" applyFont="1" applyBorder="1" applyAlignment="1">
      <alignment horizontal="center" vertical="center" wrapText="1"/>
    </xf>
    <xf numFmtId="0" fontId="37" fillId="0" borderId="10" xfId="5" applyFont="1" applyBorder="1" applyAlignment="1">
      <alignment horizontal="center" vertical="center" wrapText="1"/>
    </xf>
    <xf numFmtId="167" fontId="29" fillId="0" borderId="0" xfId="4" applyNumberFormat="1" applyFont="1"/>
    <xf numFmtId="0" fontId="39" fillId="0" borderId="28" xfId="5" applyFont="1" applyBorder="1" applyAlignment="1">
      <alignment horizontal="right" vertical="center" wrapText="1"/>
    </xf>
    <xf numFmtId="0" fontId="35" fillId="2" borderId="11" xfId="5" applyFont="1" applyFill="1" applyBorder="1" applyAlignment="1">
      <alignment horizontal="center" vertical="center" wrapText="1"/>
    </xf>
    <xf numFmtId="38" fontId="35" fillId="2" borderId="11" xfId="1" applyNumberFormat="1" applyFont="1" applyFill="1" applyBorder="1" applyAlignment="1">
      <alignment horizontal="center" vertical="center" wrapText="1"/>
    </xf>
    <xf numFmtId="4" fontId="35" fillId="2" borderId="11" xfId="5" applyNumberFormat="1" applyFont="1" applyFill="1" applyBorder="1" applyAlignment="1">
      <alignment horizontal="center" vertical="center" wrapText="1"/>
    </xf>
    <xf numFmtId="3" fontId="38" fillId="2" borderId="11" xfId="1" applyNumberFormat="1" applyFont="1" applyFill="1" applyBorder="1" applyAlignment="1">
      <alignment horizontal="center" vertical="center" wrapText="1"/>
    </xf>
    <xf numFmtId="3" fontId="35" fillId="2" borderId="11" xfId="5" applyNumberFormat="1" applyFont="1" applyFill="1" applyBorder="1" applyAlignment="1">
      <alignment horizontal="center" vertical="center" wrapText="1"/>
    </xf>
    <xf numFmtId="40" fontId="37" fillId="2" borderId="39" xfId="1" applyFont="1" applyFill="1" applyBorder="1" applyAlignment="1">
      <alignment horizontal="center" vertical="center" wrapText="1"/>
    </xf>
    <xf numFmtId="40" fontId="35" fillId="2" borderId="11" xfId="1" applyFont="1" applyFill="1" applyBorder="1" applyAlignment="1">
      <alignment horizontal="center" vertical="center" wrapText="1"/>
    </xf>
    <xf numFmtId="0" fontId="41" fillId="2" borderId="11" xfId="5" applyFont="1" applyFill="1" applyBorder="1" applyAlignment="1">
      <alignment horizontal="center" vertical="center" wrapText="1"/>
    </xf>
    <xf numFmtId="0" fontId="41" fillId="2" borderId="39" xfId="5" applyFont="1" applyFill="1" applyBorder="1" applyAlignment="1">
      <alignment horizontal="center" vertical="center" wrapText="1"/>
    </xf>
    <xf numFmtId="38" fontId="41" fillId="2" borderId="26" xfId="5" applyNumberFormat="1" applyFont="1" applyFill="1" applyBorder="1" applyAlignment="1">
      <alignment horizontal="center" vertical="center" wrapText="1"/>
    </xf>
    <xf numFmtId="0" fontId="41" fillId="2" borderId="25" xfId="5" applyFont="1" applyFill="1" applyBorder="1" applyAlignment="1">
      <alignment horizontal="center" vertical="center" wrapText="1"/>
    </xf>
    <xf numFmtId="0" fontId="41" fillId="2" borderId="27" xfId="5" applyFont="1" applyFill="1" applyBorder="1" applyAlignment="1">
      <alignment horizontal="center" vertical="center" wrapText="1"/>
    </xf>
    <xf numFmtId="0" fontId="41" fillId="0" borderId="11" xfId="5" applyFont="1" applyBorder="1" applyAlignment="1">
      <alignment horizontal="center" vertical="center" wrapText="1"/>
    </xf>
    <xf numFmtId="38" fontId="41" fillId="0" borderId="11" xfId="1" applyNumberFormat="1" applyFont="1" applyBorder="1" applyAlignment="1">
      <alignment vertical="center" wrapText="1"/>
    </xf>
    <xf numFmtId="0" fontId="35" fillId="0" borderId="11" xfId="5" applyFont="1" applyBorder="1" applyAlignment="1">
      <alignment vertical="center" wrapText="1"/>
    </xf>
    <xf numFmtId="0" fontId="35" fillId="0" borderId="39" xfId="5" applyFont="1" applyBorder="1" applyAlignment="1">
      <alignment vertical="center" wrapText="1"/>
    </xf>
    <xf numFmtId="9" fontId="41" fillId="0" borderId="11" xfId="5" applyNumberFormat="1" applyFont="1" applyBorder="1" applyAlignment="1">
      <alignment horizontal="center" vertical="center" wrapText="1"/>
    </xf>
    <xf numFmtId="38" fontId="37" fillId="0" borderId="11" xfId="1" applyNumberFormat="1" applyFont="1" applyBorder="1" applyAlignment="1">
      <alignment vertical="center" wrapText="1"/>
    </xf>
    <xf numFmtId="38" fontId="37" fillId="0" borderId="39" xfId="1" applyNumberFormat="1" applyFont="1" applyBorder="1" applyAlignment="1">
      <alignment vertical="center" wrapText="1"/>
    </xf>
    <xf numFmtId="38" fontId="37" fillId="0" borderId="11" xfId="1" applyNumberFormat="1" applyFont="1" applyBorder="1" applyAlignment="1">
      <alignment horizontal="center" vertical="center" wrapText="1"/>
    </xf>
    <xf numFmtId="0" fontId="37" fillId="0" borderId="27" xfId="5" applyFont="1" applyBorder="1" applyAlignment="1">
      <alignment horizontal="center" vertical="center" wrapText="1"/>
    </xf>
    <xf numFmtId="38" fontId="44" fillId="0" borderId="11" xfId="1" applyNumberFormat="1" applyFont="1" applyBorder="1" applyAlignment="1">
      <alignment horizontal="center" vertical="center" wrapText="1"/>
    </xf>
    <xf numFmtId="38" fontId="45" fillId="2" borderId="11" xfId="1" applyNumberFormat="1" applyFont="1" applyFill="1" applyBorder="1" applyAlignment="1">
      <alignment horizontal="center" vertical="center" wrapText="1"/>
    </xf>
    <xf numFmtId="38" fontId="37" fillId="4" borderId="11" xfId="1" applyNumberFormat="1" applyFont="1" applyFill="1" applyBorder="1" applyAlignment="1">
      <alignment horizontal="center" vertical="center" wrapText="1"/>
    </xf>
    <xf numFmtId="3" fontId="35" fillId="4" borderId="39" xfId="5" applyNumberFormat="1" applyFont="1" applyFill="1" applyBorder="1" applyAlignment="1">
      <alignment horizontal="center" vertical="center" wrapText="1"/>
    </xf>
    <xf numFmtId="38" fontId="37" fillId="0" borderId="11" xfId="1" applyNumberFormat="1" applyFont="1" applyBorder="1" applyAlignment="1">
      <alignment horizontal="center" vertical="center" wrapText="1"/>
    </xf>
    <xf numFmtId="168" fontId="37" fillId="0" borderId="11" xfId="5" applyNumberFormat="1" applyFont="1" applyBorder="1" applyAlignment="1">
      <alignment horizontal="center" vertical="center" wrapText="1"/>
    </xf>
    <xf numFmtId="0" fontId="37" fillId="0" borderId="39" xfId="5" applyFont="1" applyBorder="1" applyAlignment="1">
      <alignment horizontal="center" vertical="center" wrapText="1"/>
    </xf>
    <xf numFmtId="38" fontId="37" fillId="0" borderId="11" xfId="5" applyNumberFormat="1" applyFont="1" applyBorder="1" applyAlignment="1">
      <alignment horizontal="center" vertical="center" wrapText="1"/>
    </xf>
    <xf numFmtId="38" fontId="37" fillId="0" borderId="11" xfId="5" applyNumberFormat="1" applyFont="1" applyBorder="1" applyAlignment="1">
      <alignment horizontal="center" vertical="center" wrapText="1"/>
    </xf>
    <xf numFmtId="0" fontId="46" fillId="0" borderId="28" xfId="5" applyFont="1" applyBorder="1" applyAlignment="1">
      <alignment horizontal="center" vertical="center" wrapText="1"/>
    </xf>
    <xf numFmtId="0" fontId="46" fillId="0" borderId="11" xfId="5" applyFont="1" applyBorder="1" applyAlignment="1">
      <alignment horizontal="center" vertical="center" wrapText="1"/>
    </xf>
    <xf numFmtId="0" fontId="46" fillId="0" borderId="39" xfId="5" applyFont="1" applyBorder="1" applyAlignment="1">
      <alignment horizontal="center" vertical="center" wrapText="1"/>
    </xf>
    <xf numFmtId="38" fontId="37" fillId="0" borderId="39" xfId="1" applyNumberFormat="1" applyFont="1" applyBorder="1" applyAlignment="1">
      <alignment horizontal="center" vertical="center" wrapText="1"/>
    </xf>
    <xf numFmtId="0" fontId="47" fillId="0" borderId="28" xfId="5" applyFont="1" applyBorder="1" applyAlignment="1">
      <alignment horizontal="center" vertical="center" wrapText="1"/>
    </xf>
    <xf numFmtId="0" fontId="47" fillId="0" borderId="11" xfId="5" applyFont="1" applyBorder="1" applyAlignment="1">
      <alignment horizontal="center" vertical="center" wrapText="1"/>
    </xf>
    <xf numFmtId="0" fontId="47" fillId="0" borderId="39" xfId="5" applyFont="1" applyBorder="1" applyAlignment="1">
      <alignment horizontal="center" vertical="center" wrapText="1"/>
    </xf>
    <xf numFmtId="0" fontId="37" fillId="0" borderId="28" xfId="5" applyFont="1" applyBorder="1" applyAlignment="1">
      <alignment horizontal="right" vertical="center" wrapText="1"/>
    </xf>
    <xf numFmtId="165" fontId="35" fillId="0" borderId="11" xfId="5" applyNumberFormat="1" applyFont="1" applyBorder="1" applyAlignment="1">
      <alignment horizontal="center" vertical="center" wrapText="1"/>
    </xf>
    <xf numFmtId="165" fontId="35" fillId="0" borderId="39" xfId="5" applyNumberFormat="1" applyFont="1" applyBorder="1" applyAlignment="1">
      <alignment horizontal="center" vertical="center" wrapText="1"/>
    </xf>
    <xf numFmtId="9" fontId="37" fillId="0" borderId="11" xfId="2" applyFont="1" applyBorder="1" applyAlignment="1">
      <alignment horizontal="center" vertical="center" wrapText="1"/>
    </xf>
    <xf numFmtId="9" fontId="37" fillId="0" borderId="39" xfId="2" applyFont="1" applyBorder="1" applyAlignment="1">
      <alignment horizontal="center" vertical="center" wrapText="1"/>
    </xf>
    <xf numFmtId="10" fontId="37" fillId="0" borderId="11" xfId="2" applyNumberFormat="1" applyFont="1" applyBorder="1" applyAlignment="1">
      <alignment horizontal="center" vertical="center" wrapText="1"/>
    </xf>
    <xf numFmtId="169" fontId="37" fillId="0" borderId="11" xfId="2" applyNumberFormat="1" applyFont="1" applyBorder="1" applyAlignment="1">
      <alignment horizontal="center" vertical="center" wrapText="1"/>
    </xf>
    <xf numFmtId="169" fontId="37" fillId="0" borderId="39" xfId="2" applyNumberFormat="1" applyFont="1" applyBorder="1" applyAlignment="1">
      <alignment horizontal="center" vertical="center" wrapText="1"/>
    </xf>
    <xf numFmtId="0" fontId="35" fillId="0" borderId="28" xfId="5" applyFont="1" applyBorder="1" applyAlignment="1">
      <alignment horizontal="center" vertical="center" wrapText="1"/>
    </xf>
    <xf numFmtId="0" fontId="38" fillId="0" borderId="26" xfId="5" applyFont="1" applyBorder="1" applyAlignment="1">
      <alignment horizontal="center" vertical="center" wrapText="1"/>
    </xf>
    <xf numFmtId="0" fontId="38" fillId="0" borderId="25" xfId="5" applyFont="1" applyBorder="1" applyAlignment="1">
      <alignment horizontal="center" vertical="center" wrapText="1"/>
    </xf>
    <xf numFmtId="0" fontId="38" fillId="0" borderId="27" xfId="5" applyFont="1" applyBorder="1" applyAlignment="1">
      <alignment horizontal="center" vertical="center" wrapText="1"/>
    </xf>
    <xf numFmtId="38" fontId="35" fillId="0" borderId="26" xfId="1" applyNumberFormat="1" applyFont="1" applyBorder="1" applyAlignment="1">
      <alignment horizontal="center" vertical="center" wrapText="1"/>
    </xf>
    <xf numFmtId="38" fontId="35" fillId="0" borderId="25" xfId="1" applyNumberFormat="1" applyFont="1" applyBorder="1" applyAlignment="1">
      <alignment horizontal="center" vertical="center" wrapText="1"/>
    </xf>
    <xf numFmtId="38" fontId="35" fillId="0" borderId="27" xfId="1" applyNumberFormat="1" applyFont="1" applyBorder="1" applyAlignment="1">
      <alignment horizontal="center" vertical="center" wrapText="1"/>
    </xf>
    <xf numFmtId="38" fontId="35" fillId="0" borderId="26" xfId="1" applyNumberFormat="1" applyFont="1" applyBorder="1" applyAlignment="1">
      <alignment horizontal="center" vertical="center" wrapText="1"/>
    </xf>
    <xf numFmtId="38" fontId="35" fillId="0" borderId="25" xfId="1" applyNumberFormat="1" applyFont="1" applyBorder="1" applyAlignment="1">
      <alignment horizontal="center" vertical="center" wrapText="1"/>
    </xf>
    <xf numFmtId="38" fontId="35" fillId="0" borderId="27" xfId="1" applyNumberFormat="1" applyFont="1" applyBorder="1" applyAlignment="1">
      <alignment horizontal="center" vertical="center" wrapText="1"/>
    </xf>
    <xf numFmtId="38" fontId="35" fillId="0" borderId="26" xfId="1" applyNumberFormat="1" applyFont="1" applyBorder="1" applyAlignment="1">
      <alignment horizontal="left" vertical="center" wrapText="1"/>
    </xf>
    <xf numFmtId="38" fontId="35" fillId="0" borderId="25" xfId="1" applyNumberFormat="1" applyFont="1" applyBorder="1" applyAlignment="1">
      <alignment horizontal="left" vertical="center"/>
    </xf>
    <xf numFmtId="38" fontId="35" fillId="0" borderId="27" xfId="1" applyNumberFormat="1" applyFont="1" applyBorder="1" applyAlignment="1">
      <alignment horizontal="left" vertical="center"/>
    </xf>
    <xf numFmtId="38" fontId="35" fillId="0" borderId="25" xfId="1" applyNumberFormat="1" applyFont="1" applyBorder="1" applyAlignment="1">
      <alignment horizontal="left" vertical="center" wrapText="1"/>
    </xf>
    <xf numFmtId="38" fontId="35" fillId="0" borderId="27" xfId="1" applyNumberFormat="1" applyFont="1" applyBorder="1" applyAlignment="1">
      <alignment horizontal="left" vertical="center" wrapText="1"/>
    </xf>
    <xf numFmtId="0" fontId="35" fillId="0" borderId="11" xfId="5" applyFont="1" applyBorder="1" applyAlignment="1">
      <alignment horizontal="left" vertical="center" wrapText="1"/>
    </xf>
    <xf numFmtId="0" fontId="35" fillId="0" borderId="11" xfId="5" applyFont="1" applyBorder="1" applyAlignment="1">
      <alignment horizontal="left" vertical="center"/>
    </xf>
    <xf numFmtId="0" fontId="35" fillId="0" borderId="26" xfId="5" applyFont="1" applyBorder="1" applyAlignment="1">
      <alignment horizontal="left" vertical="center"/>
    </xf>
    <xf numFmtId="0" fontId="35" fillId="0" borderId="39" xfId="5" applyFont="1" applyBorder="1" applyAlignment="1">
      <alignment horizontal="left" vertical="center"/>
    </xf>
    <xf numFmtId="40" fontId="35" fillId="0" borderId="11" xfId="5" applyNumberFormat="1" applyFont="1" applyBorder="1" applyAlignment="1">
      <alignment horizontal="center" vertical="center" wrapText="1"/>
    </xf>
    <xf numFmtId="0" fontId="48" fillId="0" borderId="11" xfId="5" applyFont="1" applyBorder="1" applyAlignment="1">
      <alignment horizontal="center" vertical="center" wrapText="1"/>
    </xf>
    <xf numFmtId="0" fontId="48" fillId="0" borderId="11" xfId="5" applyFont="1" applyBorder="1" applyAlignment="1">
      <alignment horizontal="center" vertical="center" wrapText="1"/>
    </xf>
    <xf numFmtId="0" fontId="48" fillId="0" borderId="26" xfId="5" applyFont="1" applyBorder="1" applyAlignment="1">
      <alignment horizontal="center" vertical="center" wrapText="1"/>
    </xf>
    <xf numFmtId="0" fontId="48" fillId="0" borderId="39" xfId="5" applyFont="1" applyBorder="1" applyAlignment="1">
      <alignment horizontal="center" vertical="center" wrapText="1"/>
    </xf>
    <xf numFmtId="170" fontId="35" fillId="0" borderId="11" xfId="5" applyNumberFormat="1" applyFont="1" applyBorder="1" applyAlignment="1">
      <alignment horizontal="center" vertical="center" wrapText="1"/>
    </xf>
    <xf numFmtId="170" fontId="35" fillId="0" borderId="26" xfId="5" applyNumberFormat="1" applyFont="1" applyBorder="1" applyAlignment="1">
      <alignment horizontal="center" vertical="center" wrapText="1"/>
    </xf>
    <xf numFmtId="170" fontId="35" fillId="0" borderId="39" xfId="5" applyNumberFormat="1" applyFont="1" applyBorder="1" applyAlignment="1">
      <alignment horizontal="center" vertical="center" wrapText="1"/>
    </xf>
    <xf numFmtId="16" fontId="35" fillId="0" borderId="11" xfId="5" applyNumberFormat="1" applyFont="1" applyBorder="1" applyAlignment="1">
      <alignment horizontal="center" vertical="center" wrapText="1"/>
    </xf>
    <xf numFmtId="0" fontId="35" fillId="0" borderId="36" xfId="5" applyFont="1" applyBorder="1" applyAlignment="1">
      <alignment horizontal="right" vertical="center" wrapText="1"/>
    </xf>
    <xf numFmtId="38" fontId="35" fillId="0" borderId="37" xfId="1" applyNumberFormat="1" applyFont="1" applyBorder="1" applyAlignment="1">
      <alignment horizontal="center" vertical="center" wrapText="1"/>
    </xf>
    <xf numFmtId="38" fontId="35" fillId="0" borderId="34" xfId="1" applyNumberFormat="1" applyFont="1" applyBorder="1" applyAlignment="1">
      <alignment horizontal="center" vertical="center" wrapText="1"/>
    </xf>
    <xf numFmtId="38" fontId="35" fillId="0" borderId="40" xfId="1" applyNumberFormat="1" applyFont="1" applyBorder="1" applyAlignment="1">
      <alignment horizontal="center" vertical="center" wrapText="1"/>
    </xf>
    <xf numFmtId="0" fontId="35" fillId="0" borderId="25" xfId="5" applyFont="1" applyBorder="1" applyAlignment="1">
      <alignment horizontal="center" vertical="center" wrapText="1"/>
    </xf>
    <xf numFmtId="0" fontId="35" fillId="0" borderId="27" xfId="5" applyFont="1" applyBorder="1" applyAlignment="1">
      <alignment horizontal="center" vertical="center" wrapText="1"/>
    </xf>
    <xf numFmtId="0" fontId="35" fillId="0" borderId="10" xfId="5" applyFont="1" applyBorder="1" applyAlignment="1">
      <alignment horizontal="center" vertical="center" wrapText="1"/>
    </xf>
    <xf numFmtId="0" fontId="35" fillId="0" borderId="48" xfId="5" applyFont="1" applyBorder="1" applyAlignment="1">
      <alignment horizontal="center" vertical="center" wrapText="1"/>
    </xf>
    <xf numFmtId="0" fontId="35" fillId="0" borderId="69" xfId="5" applyFont="1" applyBorder="1" applyAlignment="1">
      <alignment horizontal="center" vertical="center" wrapText="1"/>
    </xf>
    <xf numFmtId="0" fontId="35" fillId="0" borderId="45" xfId="5" applyFont="1" applyBorder="1" applyAlignment="1">
      <alignment horizontal="center" vertical="center" wrapText="1"/>
    </xf>
    <xf numFmtId="0" fontId="35" fillId="0" borderId="68" xfId="5" applyFont="1" applyBorder="1" applyAlignment="1">
      <alignment horizontal="center" vertical="center" wrapText="1"/>
    </xf>
    <xf numFmtId="9" fontId="35" fillId="0" borderId="11" xfId="2" applyFont="1" applyBorder="1" applyAlignment="1">
      <alignment horizontal="center" vertical="center" wrapText="1"/>
    </xf>
    <xf numFmtId="9" fontId="35" fillId="0" borderId="26" xfId="2" applyFont="1" applyBorder="1" applyAlignment="1">
      <alignment horizontal="center" vertical="center" wrapText="1"/>
    </xf>
    <xf numFmtId="9" fontId="35" fillId="0" borderId="10" xfId="2" applyFont="1" applyBorder="1" applyAlignment="1">
      <alignment horizontal="center" vertical="center" wrapText="1"/>
    </xf>
    <xf numFmtId="9" fontId="35" fillId="0" borderId="27" xfId="2" applyFont="1" applyBorder="1" applyAlignment="1">
      <alignment horizontal="center" vertical="center" wrapText="1"/>
    </xf>
    <xf numFmtId="38" fontId="35" fillId="0" borderId="10" xfId="1" applyNumberFormat="1" applyFont="1" applyBorder="1" applyAlignment="1">
      <alignment horizontal="center" vertical="center" wrapText="1"/>
    </xf>
    <xf numFmtId="171" fontId="35" fillId="0" borderId="26" xfId="1" applyNumberFormat="1" applyFont="1" applyBorder="1" applyAlignment="1">
      <alignment horizontal="center" vertical="center" wrapText="1"/>
    </xf>
    <xf numFmtId="171" fontId="35" fillId="0" borderId="10" xfId="1" applyNumberFormat="1" applyFont="1" applyBorder="1" applyAlignment="1">
      <alignment horizontal="center" vertical="center" wrapText="1"/>
    </xf>
    <xf numFmtId="38" fontId="35" fillId="0" borderId="26" xfId="5" applyNumberFormat="1" applyFont="1" applyBorder="1" applyAlignment="1">
      <alignment horizontal="center" vertical="center" wrapText="1"/>
    </xf>
    <xf numFmtId="2" fontId="35" fillId="0" borderId="34" xfId="5" applyNumberFormat="1" applyFont="1" applyBorder="1" applyAlignment="1">
      <alignment horizontal="center" vertical="center" wrapText="1"/>
    </xf>
    <xf numFmtId="2" fontId="35" fillId="0" borderId="33" xfId="5" applyNumberFormat="1" applyFont="1" applyBorder="1" applyAlignment="1">
      <alignment horizontal="center" vertical="center" wrapText="1"/>
    </xf>
    <xf numFmtId="40" fontId="35" fillId="0" borderId="62" xfId="1" applyFont="1" applyBorder="1" applyAlignment="1">
      <alignment horizontal="center" vertical="center" wrapText="1"/>
    </xf>
    <xf numFmtId="40" fontId="35" fillId="0" borderId="70" xfId="1" applyFont="1" applyBorder="1" applyAlignment="1">
      <alignment horizontal="center" vertical="center" wrapText="1"/>
    </xf>
    <xf numFmtId="172" fontId="35" fillId="0" borderId="34" xfId="1" applyNumberFormat="1" applyFont="1" applyBorder="1" applyAlignment="1">
      <alignment horizontal="center" vertical="center" wrapText="1"/>
    </xf>
    <xf numFmtId="172" fontId="35" fillId="0" borderId="33" xfId="1" applyNumberFormat="1" applyFont="1" applyBorder="1" applyAlignment="1">
      <alignment horizontal="center" vertical="center" wrapText="1"/>
    </xf>
    <xf numFmtId="168" fontId="35" fillId="0" borderId="34" xfId="5" applyNumberFormat="1" applyFont="1" applyBorder="1" applyAlignment="1">
      <alignment horizontal="center" vertical="center" wrapText="1"/>
    </xf>
    <xf numFmtId="168" fontId="35" fillId="0" borderId="33" xfId="5" applyNumberFormat="1" applyFont="1" applyBorder="1" applyAlignment="1">
      <alignment horizontal="center" vertical="center" wrapText="1"/>
    </xf>
    <xf numFmtId="168" fontId="35" fillId="0" borderId="35" xfId="5" applyNumberFormat="1" applyFont="1" applyBorder="1" applyAlignment="1">
      <alignment horizontal="center" vertical="center" wrapText="1"/>
    </xf>
    <xf numFmtId="0" fontId="39" fillId="0" borderId="59" xfId="5" applyFont="1" applyBorder="1" applyAlignment="1">
      <alignment horizontal="right" vertical="center" wrapText="1"/>
    </xf>
    <xf numFmtId="0" fontId="39" fillId="0" borderId="50" xfId="5" applyFont="1" applyBorder="1" applyAlignment="1">
      <alignment horizontal="right" vertical="center" wrapText="1"/>
    </xf>
    <xf numFmtId="0" fontId="41" fillId="0" borderId="51" xfId="5" applyFont="1" applyBorder="1" applyAlignment="1">
      <alignment horizontal="center" vertical="center" wrapText="1"/>
    </xf>
    <xf numFmtId="0" fontId="41" fillId="0" borderId="58" xfId="5" applyFont="1" applyBorder="1" applyAlignment="1">
      <alignment horizontal="center" vertical="center" wrapText="1"/>
    </xf>
    <xf numFmtId="0" fontId="41" fillId="0" borderId="28" xfId="5" applyFont="1" applyBorder="1" applyAlignment="1">
      <alignment horizontal="left" vertical="center" wrapText="1"/>
    </xf>
    <xf numFmtId="2" fontId="35" fillId="0" borderId="11" xfId="5" applyNumberFormat="1" applyFont="1" applyBorder="1" applyAlignment="1">
      <alignment horizontal="center" vertical="center" wrapText="1"/>
    </xf>
    <xf numFmtId="2" fontId="35" fillId="0" borderId="26" xfId="5" applyNumberFormat="1" applyFont="1" applyBorder="1" applyAlignment="1">
      <alignment horizontal="center" vertical="center" wrapText="1"/>
    </xf>
    <xf numFmtId="2" fontId="35" fillId="0" borderId="39" xfId="5" applyNumberFormat="1" applyFont="1" applyBorder="1" applyAlignment="1">
      <alignment horizontal="center" vertical="center" wrapText="1"/>
    </xf>
    <xf numFmtId="0" fontId="41" fillId="0" borderId="28" xfId="5" applyFont="1" applyBorder="1" applyAlignment="1">
      <alignment horizontal="right" vertical="center" wrapText="1"/>
    </xf>
    <xf numFmtId="0" fontId="37" fillId="0" borderId="28" xfId="5" applyFont="1" applyBorder="1" applyAlignment="1">
      <alignment horizontal="center" vertical="center" wrapText="1"/>
    </xf>
    <xf numFmtId="0" fontId="35" fillId="0" borderId="36" xfId="5" applyFont="1" applyBorder="1" applyAlignment="1">
      <alignment horizontal="left" vertical="center" wrapText="1"/>
    </xf>
    <xf numFmtId="0" fontId="39" fillId="0" borderId="59" xfId="5" applyFont="1" applyBorder="1" applyAlignment="1">
      <alignment horizontal="left" vertical="center" wrapText="1"/>
    </xf>
    <xf numFmtId="0" fontId="39" fillId="0" borderId="50" xfId="5" applyFont="1" applyBorder="1" applyAlignment="1">
      <alignment horizontal="left" vertical="center" wrapText="1"/>
    </xf>
    <xf numFmtId="0" fontId="39" fillId="0" borderId="51" xfId="5" applyFont="1" applyBorder="1" applyAlignment="1">
      <alignment horizontal="center" vertical="center" wrapText="1"/>
    </xf>
    <xf numFmtId="0" fontId="39" fillId="0" borderId="58" xfId="5" applyFont="1" applyBorder="1" applyAlignment="1">
      <alignment horizontal="center" vertical="center" wrapText="1"/>
    </xf>
    <xf numFmtId="0" fontId="35" fillId="0" borderId="59" xfId="5" applyFont="1" applyBorder="1" applyAlignment="1">
      <alignment horizontal="center" vertical="center" wrapText="1"/>
    </xf>
    <xf numFmtId="165" fontId="37" fillId="0" borderId="26" xfId="1" applyNumberFormat="1" applyFont="1" applyBorder="1" applyAlignment="1">
      <alignment horizontal="center" vertical="center" wrapText="1"/>
    </xf>
    <xf numFmtId="165" fontId="37" fillId="0" borderId="25" xfId="1" applyNumberFormat="1" applyFont="1" applyBorder="1" applyAlignment="1">
      <alignment horizontal="center" vertical="center" wrapText="1"/>
    </xf>
    <xf numFmtId="165" fontId="37" fillId="0" borderId="27" xfId="1" applyNumberFormat="1" applyFont="1" applyBorder="1" applyAlignment="1">
      <alignment horizontal="center" vertical="center" wrapText="1"/>
    </xf>
    <xf numFmtId="0" fontId="29" fillId="0" borderId="0" xfId="4" applyFont="1" applyAlignment="1">
      <alignment horizontal="left"/>
    </xf>
    <xf numFmtId="165" fontId="39" fillId="0" borderId="11" xfId="1" applyNumberFormat="1" applyFont="1" applyBorder="1" applyAlignment="1">
      <alignment horizontal="center" vertical="center" wrapText="1"/>
    </xf>
    <xf numFmtId="38" fontId="35" fillId="0" borderId="61" xfId="1" applyNumberFormat="1" applyFont="1" applyBorder="1" applyAlignment="1">
      <alignment horizontal="center" vertical="center" wrapText="1"/>
    </xf>
    <xf numFmtId="165" fontId="39" fillId="0" borderId="61" xfId="1" applyNumberFormat="1" applyFont="1" applyBorder="1" applyAlignment="1">
      <alignment horizontal="center" vertical="center" wrapText="1"/>
    </xf>
    <xf numFmtId="165" fontId="39" fillId="0" borderId="49" xfId="1" applyNumberFormat="1" applyFont="1" applyBorder="1" applyAlignment="1">
      <alignment horizontal="center" vertical="center" wrapText="1"/>
    </xf>
    <xf numFmtId="165" fontId="39" fillId="0" borderId="26" xfId="1" applyNumberFormat="1" applyFont="1" applyBorder="1" applyAlignment="1">
      <alignment horizontal="center" vertical="center" wrapText="1"/>
    </xf>
    <xf numFmtId="165" fontId="39" fillId="0" borderId="27" xfId="1" applyNumberFormat="1" applyFont="1" applyBorder="1" applyAlignment="1">
      <alignment horizontal="center" vertical="center" wrapText="1"/>
    </xf>
    <xf numFmtId="3" fontId="35" fillId="0" borderId="28" xfId="5" applyNumberFormat="1" applyFont="1" applyBorder="1" applyAlignment="1">
      <alignment horizontal="right" vertical="center" wrapText="1"/>
    </xf>
    <xf numFmtId="38" fontId="35" fillId="0" borderId="11" xfId="1" applyNumberFormat="1" applyFont="1" applyBorder="1" applyAlignment="1">
      <alignment horizontal="center" vertical="center" wrapText="1"/>
    </xf>
    <xf numFmtId="164" fontId="35" fillId="0" borderId="11" xfId="2" applyNumberFormat="1" applyFont="1" applyBorder="1" applyAlignment="1">
      <alignment horizontal="center" vertical="center" wrapText="1"/>
    </xf>
    <xf numFmtId="38" fontId="35" fillId="0" borderId="62" xfId="1" applyNumberFormat="1" applyFont="1" applyBorder="1" applyAlignment="1">
      <alignment horizontal="center" vertical="center" wrapText="1"/>
    </xf>
    <xf numFmtId="3" fontId="38" fillId="0" borderId="28" xfId="5" applyNumberFormat="1" applyFont="1" applyBorder="1" applyAlignment="1">
      <alignment horizontal="right" vertical="center" wrapText="1"/>
    </xf>
    <xf numFmtId="38" fontId="38" fillId="0" borderId="11" xfId="1" applyNumberFormat="1" applyFont="1" applyBorder="1" applyAlignment="1">
      <alignment horizontal="center" vertical="center" wrapText="1"/>
    </xf>
    <xf numFmtId="9" fontId="38" fillId="0" borderId="11" xfId="2" applyFont="1" applyBorder="1" applyAlignment="1">
      <alignment horizontal="center" vertical="center" wrapText="1"/>
    </xf>
    <xf numFmtId="38" fontId="38" fillId="0" borderId="11" xfId="1" applyNumberFormat="1" applyFont="1" applyBorder="1" applyAlignment="1">
      <alignment horizontal="center" vertical="center" wrapText="1"/>
    </xf>
    <xf numFmtId="38" fontId="38" fillId="0" borderId="39" xfId="1" applyNumberFormat="1" applyFont="1" applyBorder="1" applyAlignment="1">
      <alignment horizontal="center" vertical="center" wrapText="1"/>
    </xf>
    <xf numFmtId="9" fontId="35" fillId="0" borderId="11" xfId="2" applyFont="1" applyBorder="1" applyAlignment="1">
      <alignment horizontal="center" vertical="center" wrapText="1"/>
    </xf>
    <xf numFmtId="38" fontId="29" fillId="0" borderId="0" xfId="4" applyNumberFormat="1" applyFont="1" applyAlignment="1">
      <alignment horizontal="left"/>
    </xf>
    <xf numFmtId="38" fontId="35" fillId="0" borderId="64" xfId="1" applyNumberFormat="1" applyFont="1" applyBorder="1" applyAlignment="1">
      <alignment horizontal="center" vertical="center" wrapText="1"/>
    </xf>
    <xf numFmtId="164" fontId="38" fillId="0" borderId="11" xfId="1" applyNumberFormat="1" applyFont="1" applyBorder="1" applyAlignment="1">
      <alignment horizontal="center" vertical="center" wrapText="1"/>
    </xf>
    <xf numFmtId="164" fontId="38" fillId="0" borderId="26" xfId="1" applyNumberFormat="1" applyFont="1" applyBorder="1" applyAlignment="1">
      <alignment horizontal="center" vertical="center" wrapText="1"/>
    </xf>
    <xf numFmtId="164" fontId="38" fillId="0" borderId="27" xfId="1" applyNumberFormat="1" applyFont="1" applyBorder="1" applyAlignment="1">
      <alignment horizontal="center" vertical="center" wrapText="1"/>
    </xf>
    <xf numFmtId="165" fontId="37" fillId="0" borderId="11" xfId="1" applyNumberFormat="1" applyFont="1" applyBorder="1" applyAlignment="1">
      <alignment horizontal="center" vertical="center" wrapText="1"/>
    </xf>
    <xf numFmtId="165" fontId="37" fillId="0" borderId="39" xfId="1" applyNumberFormat="1" applyFont="1" applyBorder="1" applyAlignment="1">
      <alignment horizontal="center" vertical="center" wrapText="1"/>
    </xf>
    <xf numFmtId="165" fontId="37" fillId="0" borderId="11" xfId="1" applyNumberFormat="1" applyFont="1" applyBorder="1" applyAlignment="1">
      <alignment horizontal="right" vertical="center" wrapText="1"/>
    </xf>
    <xf numFmtId="165" fontId="37" fillId="0" borderId="26" xfId="1" applyNumberFormat="1" applyFont="1" applyBorder="1" applyAlignment="1">
      <alignment horizontal="right" vertical="center" wrapText="1"/>
    </xf>
    <xf numFmtId="165" fontId="37" fillId="0" borderId="39" xfId="1" applyNumberFormat="1" applyFont="1" applyBorder="1" applyAlignment="1">
      <alignment horizontal="right" vertical="center" wrapText="1"/>
    </xf>
    <xf numFmtId="38" fontId="37" fillId="0" borderId="39" xfId="1" applyNumberFormat="1" applyFont="1" applyBorder="1" applyAlignment="1">
      <alignment horizontal="center" vertical="center" wrapText="1"/>
    </xf>
    <xf numFmtId="38" fontId="39" fillId="0" borderId="11" xfId="1" applyNumberFormat="1" applyFont="1" applyBorder="1" applyAlignment="1">
      <alignment horizontal="center" vertical="center" wrapText="1"/>
    </xf>
    <xf numFmtId="38" fontId="39" fillId="0" borderId="39" xfId="1" applyNumberFormat="1" applyFont="1" applyBorder="1" applyAlignment="1">
      <alignment horizontal="center" vertical="center" wrapText="1"/>
    </xf>
    <xf numFmtId="38" fontId="37" fillId="0" borderId="26" xfId="5" applyNumberFormat="1" applyFont="1" applyBorder="1" applyAlignment="1">
      <alignment horizontal="center" vertical="center" wrapText="1"/>
    </xf>
    <xf numFmtId="38" fontId="37" fillId="0" borderId="39" xfId="5" applyNumberFormat="1" applyFont="1" applyBorder="1" applyAlignment="1">
      <alignment horizontal="center" vertical="center" wrapText="1"/>
    </xf>
    <xf numFmtId="164" fontId="37" fillId="0" borderId="11" xfId="2" applyNumberFormat="1" applyFont="1" applyBorder="1" applyAlignment="1">
      <alignment horizontal="center" vertical="center" wrapText="1"/>
    </xf>
    <xf numFmtId="164" fontId="37" fillId="0" borderId="26" xfId="2" applyNumberFormat="1" applyFont="1" applyBorder="1" applyAlignment="1">
      <alignment horizontal="center" vertical="center" wrapText="1"/>
    </xf>
    <xf numFmtId="164" fontId="37" fillId="0" borderId="39" xfId="2" applyNumberFormat="1" applyFont="1" applyBorder="1" applyAlignment="1">
      <alignment horizontal="center" vertical="center" wrapText="1"/>
    </xf>
    <xf numFmtId="40" fontId="37" fillId="0" borderId="11" xfId="5" applyNumberFormat="1" applyFont="1" applyBorder="1" applyAlignment="1">
      <alignment horizontal="center" vertical="center" wrapText="1"/>
    </xf>
    <xf numFmtId="0" fontId="35" fillId="0" borderId="36" xfId="5" applyFont="1" applyBorder="1" applyAlignment="1">
      <alignment horizontal="center" vertical="center" wrapText="1"/>
    </xf>
    <xf numFmtId="0" fontId="34" fillId="0" borderId="71" xfId="5" applyFont="1" applyBorder="1" applyAlignment="1">
      <alignment horizontal="left" vertical="center" wrapText="1"/>
    </xf>
    <xf numFmtId="38" fontId="35" fillId="0" borderId="10" xfId="1" applyNumberFormat="1" applyFont="1" applyBorder="1" applyAlignment="1">
      <alignment horizontal="left" vertical="center" wrapText="1"/>
    </xf>
    <xf numFmtId="38" fontId="35" fillId="0" borderId="11" xfId="1" applyNumberFormat="1" applyFont="1" applyBorder="1" applyAlignment="1">
      <alignment horizontal="left" vertical="center" wrapText="1"/>
    </xf>
    <xf numFmtId="38" fontId="35" fillId="0" borderId="39" xfId="1" applyNumberFormat="1" applyFont="1" applyBorder="1" applyAlignment="1">
      <alignment horizontal="left" vertical="center" wrapText="1"/>
    </xf>
    <xf numFmtId="38" fontId="29" fillId="0" borderId="0" xfId="1" applyNumberFormat="1" applyFont="1" applyAlignment="1">
      <alignment horizontal="left"/>
    </xf>
    <xf numFmtId="0" fontId="35" fillId="0" borderId="53" xfId="5" applyFont="1" applyBorder="1" applyAlignment="1">
      <alignment horizontal="left" vertical="center" wrapText="1"/>
    </xf>
    <xf numFmtId="38" fontId="35" fillId="0" borderId="61" xfId="1" applyNumberFormat="1" applyFont="1" applyBorder="1" applyAlignment="1">
      <alignment horizontal="left" vertical="center" wrapText="1"/>
    </xf>
    <xf numFmtId="38" fontId="35" fillId="0" borderId="48" xfId="1" applyNumberFormat="1" applyFont="1" applyBorder="1" applyAlignment="1">
      <alignment horizontal="left" vertical="center" wrapText="1"/>
    </xf>
    <xf numFmtId="38" fontId="35" fillId="0" borderId="69" xfId="1" applyNumberFormat="1" applyFont="1" applyBorder="1" applyAlignment="1">
      <alignment horizontal="left" vertical="center" wrapText="1"/>
    </xf>
    <xf numFmtId="0" fontId="35" fillId="0" borderId="66" xfId="5" applyFont="1" applyBorder="1" applyAlignment="1">
      <alignment horizontal="left" vertical="center" wrapText="1"/>
    </xf>
    <xf numFmtId="38" fontId="35" fillId="0" borderId="62" xfId="1" applyNumberFormat="1" applyFont="1" applyBorder="1" applyAlignment="1">
      <alignment horizontal="left" vertical="center" wrapText="1"/>
    </xf>
    <xf numFmtId="38" fontId="35" fillId="0" borderId="0" xfId="1" applyNumberFormat="1" applyFont="1" applyBorder="1" applyAlignment="1">
      <alignment horizontal="left" vertical="center" wrapText="1"/>
    </xf>
    <xf numFmtId="38" fontId="35" fillId="0" borderId="60" xfId="1" applyNumberFormat="1" applyFont="1" applyBorder="1" applyAlignment="1">
      <alignment horizontal="left" vertical="center" wrapText="1"/>
    </xf>
    <xf numFmtId="0" fontId="35" fillId="0" borderId="67" xfId="5" applyFont="1" applyBorder="1" applyAlignment="1">
      <alignment horizontal="center" vertical="center" wrapText="1"/>
    </xf>
    <xf numFmtId="38" fontId="35" fillId="0" borderId="64" xfId="1" applyNumberFormat="1" applyFont="1" applyBorder="1" applyAlignment="1">
      <alignment horizontal="left" vertical="center" wrapText="1"/>
    </xf>
    <xf numFmtId="38" fontId="35" fillId="0" borderId="45" xfId="1" applyNumberFormat="1" applyFont="1" applyBorder="1" applyAlignment="1">
      <alignment horizontal="left" vertical="center" wrapText="1"/>
    </xf>
    <xf numFmtId="38" fontId="35" fillId="0" borderId="68" xfId="1" applyNumberFormat="1" applyFont="1" applyBorder="1" applyAlignment="1">
      <alignment horizontal="left" vertical="center" wrapText="1"/>
    </xf>
    <xf numFmtId="0" fontId="39" fillId="0" borderId="50" xfId="5" applyFont="1" applyBorder="1" applyAlignment="1">
      <alignment horizontal="left" vertical="center" wrapText="1"/>
    </xf>
    <xf numFmtId="0" fontId="39" fillId="0" borderId="51" xfId="5" applyFont="1" applyBorder="1" applyAlignment="1">
      <alignment horizontal="left" vertical="center" wrapText="1"/>
    </xf>
    <xf numFmtId="0" fontId="39" fillId="0" borderId="58" xfId="5" applyFont="1" applyBorder="1" applyAlignment="1">
      <alignment horizontal="left" vertical="center" wrapText="1"/>
    </xf>
    <xf numFmtId="0" fontId="29" fillId="0" borderId="59" xfId="4" applyFont="1" applyBorder="1" applyAlignment="1">
      <alignment horizontal="center" vertical="top"/>
    </xf>
    <xf numFmtId="0" fontId="39" fillId="0" borderId="0" xfId="5" applyFont="1" applyAlignment="1">
      <alignment horizontal="left" vertical="center" wrapText="1"/>
    </xf>
    <xf numFmtId="0" fontId="39" fillId="0" borderId="60" xfId="5" applyFont="1" applyBorder="1" applyAlignment="1">
      <alignment horizontal="left" vertical="center" wrapText="1"/>
    </xf>
    <xf numFmtId="0" fontId="29" fillId="0" borderId="50" xfId="4" applyFont="1" applyBorder="1" applyAlignment="1">
      <alignment horizontal="center" vertical="top"/>
    </xf>
    <xf numFmtId="0" fontId="29" fillId="0" borderId="0" xfId="4" applyFont="1" applyAlignment="1">
      <alignment horizontal="center" vertical="top"/>
    </xf>
    <xf numFmtId="0" fontId="39" fillId="0" borderId="0" xfId="5" applyFont="1" applyAlignment="1">
      <alignment horizontal="center" vertical="center" wrapText="1"/>
    </xf>
    <xf numFmtId="0" fontId="37" fillId="0" borderId="26" xfId="6" applyFont="1" applyBorder="1" applyAlignment="1">
      <alignment horizontal="center" vertical="center" wrapText="1"/>
    </xf>
    <xf numFmtId="0" fontId="37" fillId="0" borderId="25" xfId="6" applyFont="1" applyBorder="1" applyAlignment="1">
      <alignment horizontal="center" vertical="center"/>
    </xf>
    <xf numFmtId="0" fontId="37" fillId="0" borderId="27" xfId="6" applyFont="1" applyBorder="1" applyAlignment="1">
      <alignment horizontal="center" vertical="center"/>
    </xf>
    <xf numFmtId="4" fontId="37" fillId="0" borderId="11" xfId="6" applyNumberFormat="1" applyFont="1" applyBorder="1" applyAlignment="1">
      <alignment horizontal="center" vertical="center" wrapText="1"/>
    </xf>
    <xf numFmtId="0" fontId="37" fillId="0" borderId="54" xfId="6" applyFont="1" applyBorder="1" applyAlignment="1">
      <alignment horizontal="center" vertical="center" wrapText="1"/>
    </xf>
    <xf numFmtId="0" fontId="37" fillId="0" borderId="55" xfId="6" applyFont="1" applyBorder="1" applyAlignment="1">
      <alignment horizontal="center" vertical="center" wrapText="1"/>
    </xf>
    <xf numFmtId="0" fontId="37" fillId="0" borderId="0" xfId="5" applyFont="1" applyAlignment="1">
      <alignment horizontal="left" vertical="top" wrapText="1"/>
    </xf>
    <xf numFmtId="0" fontId="37" fillId="0" borderId="60" xfId="5" applyFont="1" applyBorder="1" applyAlignment="1">
      <alignment horizontal="left" vertical="top" wrapText="1"/>
    </xf>
    <xf numFmtId="38" fontId="37" fillId="0" borderId="26" xfId="1" applyNumberFormat="1" applyFont="1" applyBorder="1" applyAlignment="1">
      <alignment horizontal="left" vertical="center" wrapText="1"/>
    </xf>
    <xf numFmtId="38" fontId="37" fillId="0" borderId="25" xfId="1" applyNumberFormat="1" applyFont="1" applyBorder="1" applyAlignment="1">
      <alignment horizontal="left" vertical="center"/>
    </xf>
    <xf numFmtId="38" fontId="37" fillId="0" borderId="27" xfId="1" applyNumberFormat="1" applyFont="1" applyBorder="1" applyAlignment="1">
      <alignment horizontal="left" vertical="center"/>
    </xf>
    <xf numFmtId="38" fontId="37" fillId="0" borderId="25" xfId="1" applyNumberFormat="1" applyFont="1" applyBorder="1" applyAlignment="1">
      <alignment horizontal="left" vertical="center" wrapText="1"/>
    </xf>
    <xf numFmtId="38" fontId="37" fillId="0" borderId="27" xfId="1" applyNumberFormat="1" applyFont="1" applyBorder="1" applyAlignment="1">
      <alignment horizontal="left" vertical="center" wrapText="1"/>
    </xf>
    <xf numFmtId="0" fontId="37" fillId="0" borderId="11" xfId="5" applyFont="1" applyBorder="1" applyAlignment="1">
      <alignment horizontal="left" vertical="center" wrapText="1"/>
    </xf>
    <xf numFmtId="0" fontId="37" fillId="0" borderId="11" xfId="5" applyFont="1" applyBorder="1" applyAlignment="1">
      <alignment horizontal="left" vertical="center"/>
    </xf>
    <xf numFmtId="0" fontId="37" fillId="0" borderId="26" xfId="5" applyFont="1" applyBorder="1" applyAlignment="1">
      <alignment horizontal="left" vertical="center"/>
    </xf>
    <xf numFmtId="0" fontId="37" fillId="0" borderId="39" xfId="5" applyFont="1" applyBorder="1" applyAlignment="1">
      <alignment horizontal="left" vertical="center"/>
    </xf>
    <xf numFmtId="40" fontId="37" fillId="0" borderId="11" xfId="1" applyFont="1" applyBorder="1" applyAlignment="1">
      <alignment horizontal="center" vertical="center" wrapText="1"/>
    </xf>
    <xf numFmtId="40" fontId="37" fillId="0" borderId="26" xfId="1" applyFont="1" applyBorder="1" applyAlignment="1">
      <alignment horizontal="center" vertical="center" wrapText="1"/>
    </xf>
    <xf numFmtId="40" fontId="37" fillId="0" borderId="39" xfId="1" applyFont="1" applyBorder="1" applyAlignment="1">
      <alignment horizontal="center" vertical="center" wrapText="1"/>
    </xf>
    <xf numFmtId="16" fontId="37" fillId="0" borderId="11" xfId="5" applyNumberFormat="1" applyFont="1" applyBorder="1" applyAlignment="1">
      <alignment horizontal="center" vertical="center" wrapText="1"/>
    </xf>
    <xf numFmtId="38" fontId="37" fillId="0" borderId="37" xfId="1" applyNumberFormat="1" applyFont="1" applyBorder="1" applyAlignment="1">
      <alignment horizontal="center" vertical="center" wrapText="1"/>
    </xf>
    <xf numFmtId="38" fontId="37" fillId="0" borderId="34" xfId="1" applyNumberFormat="1" applyFont="1" applyBorder="1" applyAlignment="1">
      <alignment horizontal="center" vertical="center" wrapText="1"/>
    </xf>
    <xf numFmtId="38" fontId="37" fillId="0" borderId="40" xfId="1" applyNumberFormat="1" applyFont="1" applyBorder="1" applyAlignment="1">
      <alignment horizontal="center" vertical="center" wrapText="1"/>
    </xf>
    <xf numFmtId="0" fontId="38" fillId="0" borderId="28" xfId="5" applyFont="1" applyBorder="1" applyAlignment="1">
      <alignment horizontal="left" vertical="center" wrapText="1"/>
    </xf>
    <xf numFmtId="38" fontId="37" fillId="0" borderId="10" xfId="1" applyNumberFormat="1" applyFont="1" applyBorder="1" applyAlignment="1">
      <alignment horizontal="left" vertical="center" wrapText="1"/>
    </xf>
    <xf numFmtId="38" fontId="37" fillId="0" borderId="11" xfId="1" applyNumberFormat="1" applyFont="1" applyBorder="1" applyAlignment="1">
      <alignment horizontal="left" vertical="center" wrapText="1"/>
    </xf>
    <xf numFmtId="38" fontId="37" fillId="0" borderId="39" xfId="1" applyNumberFormat="1" applyFont="1" applyBorder="1" applyAlignment="1">
      <alignment horizontal="left" vertical="center" wrapText="1"/>
    </xf>
    <xf numFmtId="38" fontId="37" fillId="0" borderId="61" xfId="1" applyNumberFormat="1" applyFont="1" applyBorder="1" applyAlignment="1">
      <alignment horizontal="left" vertical="center" wrapText="1"/>
    </xf>
    <xf numFmtId="38" fontId="37" fillId="0" borderId="48" xfId="1" applyNumberFormat="1" applyFont="1" applyBorder="1" applyAlignment="1">
      <alignment horizontal="left" vertical="center" wrapText="1"/>
    </xf>
    <xf numFmtId="38" fontId="37" fillId="0" borderId="69" xfId="1" applyNumberFormat="1" applyFont="1" applyBorder="1" applyAlignment="1">
      <alignment horizontal="left" vertical="center" wrapText="1"/>
    </xf>
    <xf numFmtId="38" fontId="37" fillId="0" borderId="62" xfId="1" applyNumberFormat="1" applyFont="1" applyBorder="1" applyAlignment="1">
      <alignment horizontal="left" vertical="center" wrapText="1"/>
    </xf>
    <xf numFmtId="38" fontId="37" fillId="0" borderId="0" xfId="1" applyNumberFormat="1" applyFont="1" applyBorder="1" applyAlignment="1">
      <alignment horizontal="left" vertical="center" wrapText="1"/>
    </xf>
    <xf numFmtId="38" fontId="37" fillId="0" borderId="60" xfId="1" applyNumberFormat="1" applyFont="1" applyBorder="1" applyAlignment="1">
      <alignment horizontal="left" vertical="center" wrapText="1"/>
    </xf>
    <xf numFmtId="38" fontId="37" fillId="0" borderId="64" xfId="1" applyNumberFormat="1" applyFont="1" applyBorder="1" applyAlignment="1">
      <alignment horizontal="left" vertical="center" wrapText="1"/>
    </xf>
    <xf numFmtId="38" fontId="37" fillId="0" borderId="45" xfId="1" applyNumberFormat="1" applyFont="1" applyBorder="1" applyAlignment="1">
      <alignment horizontal="left" vertical="center" wrapText="1"/>
    </xf>
    <xf numFmtId="38" fontId="37" fillId="0" borderId="68" xfId="1" applyNumberFormat="1" applyFont="1" applyBorder="1" applyAlignment="1">
      <alignment horizontal="left" vertical="center" wrapText="1"/>
    </xf>
  </cellXfs>
  <cellStyles count="8">
    <cellStyle name="Обычный" xfId="0" builtinId="0"/>
    <cellStyle name="Обычный 2 2 2 2" xfId="4" xr:uid="{D391BF4E-472C-48E3-880F-A10992209AA0}"/>
    <cellStyle name="Обычный 3" xfId="3" xr:uid="{1B229A6B-CE43-4B1D-8CDD-5949C8E66486}"/>
    <cellStyle name="Обычный 4 2 2" xfId="5" xr:uid="{F19777B5-7AC7-4FA5-AA03-08F786FFC271}"/>
    <cellStyle name="Обычный 4 2 3" xfId="6" xr:uid="{72F5E188-F594-435E-8654-5C92E91FB14F}"/>
    <cellStyle name="Процентный" xfId="2" builtinId="5"/>
    <cellStyle name="Финансовый" xfId="1" builtinId="3"/>
    <cellStyle name="Финансовый 4 2 2" xfId="7" xr:uid="{B25D10BB-C280-4E8E-AA6D-FC8C7343AE4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styles" Target="styles.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sharedStrings" Target="sharedStrings.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externalLink" Target="externalLinks/externalLink203.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8" Type="http://schemas.openxmlformats.org/officeDocument/2006/relationships/calcChain" Target="calcChain.xml"/><Relationship Id="rId24" Type="http://schemas.openxmlformats.org/officeDocument/2006/relationships/externalLink" Target="externalLinks/externalLink20.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31" Type="http://schemas.openxmlformats.org/officeDocument/2006/relationships/externalLink" Target="externalLinks/externalLink127.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208" Type="http://schemas.openxmlformats.org/officeDocument/2006/relationships/externalLink" Target="externalLinks/externalLink204.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14" Type="http://schemas.openxmlformats.org/officeDocument/2006/relationships/externalLink" Target="externalLinks/externalLink210.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theme" Target="theme/theme1.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12" Type="http://schemas.openxmlformats.org/officeDocument/2006/relationships/externalLink" Target="externalLinks/externalLink208.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13" Type="http://schemas.openxmlformats.org/officeDocument/2006/relationships/externalLink" Target="externalLinks/externalLink209.xml"/><Relationship Id="rId2" Type="http://schemas.openxmlformats.org/officeDocument/2006/relationships/worksheet" Target="worksheets/sheet2.xml"/><Relationship Id="rId29" Type="http://schemas.openxmlformats.org/officeDocument/2006/relationships/externalLink" Target="externalLinks/externalLink25.xml"/><Relationship Id="rId40" Type="http://schemas.openxmlformats.org/officeDocument/2006/relationships/externalLink" Target="externalLinks/externalLink36.xml"/><Relationship Id="rId115" Type="http://schemas.openxmlformats.org/officeDocument/2006/relationships/externalLink" Target="externalLinks/externalLink111.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26</xdr:row>
      <xdr:rowOff>0</xdr:rowOff>
    </xdr:from>
    <xdr:to>
      <xdr:col>15</xdr:col>
      <xdr:colOff>304800</xdr:colOff>
      <xdr:row>26</xdr:row>
      <xdr:rowOff>304800</xdr:rowOff>
    </xdr:to>
    <xdr:sp macro="" textlink="">
      <xdr:nvSpPr>
        <xdr:cNvPr id="2" name="AutoShape 4" descr="Цистон таблетки №100 в Мелитополь - купить по доступной цене, инструкция по  применению, описание, показания, аналоги">
          <a:extLst>
            <a:ext uri="{FF2B5EF4-FFF2-40B4-BE49-F238E27FC236}">
              <a16:creationId xmlns:a16="http://schemas.microsoft.com/office/drawing/2014/main" id="{D6999511-1B27-4B82-9756-7F0A84CB8055}"/>
            </a:ext>
          </a:extLst>
        </xdr:cNvPr>
        <xdr:cNvSpPr>
          <a:spLocks noChangeAspect="1" noChangeArrowheads="1"/>
        </xdr:cNvSpPr>
      </xdr:nvSpPr>
      <xdr:spPr bwMode="auto">
        <a:xfrm>
          <a:off x="26184225"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26</xdr:row>
      <xdr:rowOff>0</xdr:rowOff>
    </xdr:from>
    <xdr:to>
      <xdr:col>14</xdr:col>
      <xdr:colOff>304800</xdr:colOff>
      <xdr:row>26</xdr:row>
      <xdr:rowOff>304800</xdr:rowOff>
    </xdr:to>
    <xdr:sp macro="" textlink="">
      <xdr:nvSpPr>
        <xdr:cNvPr id="3" name="AutoShape 5" descr="Цистон таблетки №100 в Мелитополь - купить по доступной цене, инструкция по  применению, описание, показания, аналоги">
          <a:extLst>
            <a:ext uri="{FF2B5EF4-FFF2-40B4-BE49-F238E27FC236}">
              <a16:creationId xmlns:a16="http://schemas.microsoft.com/office/drawing/2014/main" id="{79B71BD5-C197-4B61-B933-DBFB84EBA066}"/>
            </a:ext>
          </a:extLst>
        </xdr:cNvPr>
        <xdr:cNvSpPr>
          <a:spLocks noChangeAspect="1" noChangeArrowheads="1"/>
        </xdr:cNvSpPr>
      </xdr:nvSpPr>
      <xdr:spPr bwMode="auto">
        <a:xfrm>
          <a:off x="25574625"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68035</xdr:colOff>
      <xdr:row>27</xdr:row>
      <xdr:rowOff>68035</xdr:rowOff>
    </xdr:from>
    <xdr:to>
      <xdr:col>3</xdr:col>
      <xdr:colOff>299357</xdr:colOff>
      <xdr:row>27</xdr:row>
      <xdr:rowOff>3388179</xdr:rowOff>
    </xdr:to>
    <xdr:pic>
      <xdr:nvPicPr>
        <xdr:cNvPr id="4" name="Рисунок 3">
          <a:extLst>
            <a:ext uri="{FF2B5EF4-FFF2-40B4-BE49-F238E27FC236}">
              <a16:creationId xmlns:a16="http://schemas.microsoft.com/office/drawing/2014/main" id="{6973188C-2D5D-436A-B97E-B39CE5C5E7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6285" y="11278960"/>
          <a:ext cx="4965247" cy="3320144"/>
        </a:xfrm>
        <a:prstGeom prst="rect">
          <a:avLst/>
        </a:prstGeom>
      </xdr:spPr>
    </xdr:pic>
    <xdr:clientData/>
  </xdr:twoCellAnchor>
  <xdr:twoCellAnchor editAs="oneCell">
    <xdr:from>
      <xdr:col>11</xdr:col>
      <xdr:colOff>258535</xdr:colOff>
      <xdr:row>27</xdr:row>
      <xdr:rowOff>136071</xdr:rowOff>
    </xdr:from>
    <xdr:to>
      <xdr:col>12</xdr:col>
      <xdr:colOff>2340429</xdr:colOff>
      <xdr:row>27</xdr:row>
      <xdr:rowOff>3401786</xdr:rowOff>
    </xdr:to>
    <xdr:pic>
      <xdr:nvPicPr>
        <xdr:cNvPr id="5" name="Рисунок 4">
          <a:extLst>
            <a:ext uri="{FF2B5EF4-FFF2-40B4-BE49-F238E27FC236}">
              <a16:creationId xmlns:a16="http://schemas.microsoft.com/office/drawing/2014/main" id="{BC77EDEC-FB41-4A39-AC1A-97C278D6C5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37160" y="11346996"/>
          <a:ext cx="4415519" cy="3265715"/>
        </a:xfrm>
        <a:prstGeom prst="rect">
          <a:avLst/>
        </a:prstGeom>
      </xdr:spPr>
    </xdr:pic>
    <xdr:clientData/>
  </xdr:twoCellAnchor>
  <xdr:twoCellAnchor editAs="oneCell">
    <xdr:from>
      <xdr:col>4</xdr:col>
      <xdr:colOff>1782536</xdr:colOff>
      <xdr:row>27</xdr:row>
      <xdr:rowOff>163286</xdr:rowOff>
    </xdr:from>
    <xdr:to>
      <xdr:col>7</xdr:col>
      <xdr:colOff>190499</xdr:colOff>
      <xdr:row>27</xdr:row>
      <xdr:rowOff>3415393</xdr:rowOff>
    </xdr:to>
    <xdr:pic>
      <xdr:nvPicPr>
        <xdr:cNvPr id="6" name="Рисунок 5">
          <a:extLst>
            <a:ext uri="{FF2B5EF4-FFF2-40B4-BE49-F238E27FC236}">
              <a16:creationId xmlns:a16="http://schemas.microsoft.com/office/drawing/2014/main" id="{08BC4664-CA3F-4C0C-888D-78E7B7B09F7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78911" y="11374211"/>
          <a:ext cx="3618138" cy="3252107"/>
        </a:xfrm>
        <a:prstGeom prst="rect">
          <a:avLst/>
        </a:prstGeom>
      </xdr:spPr>
    </xdr:pic>
    <xdr:clientData/>
  </xdr:twoCellAnchor>
  <xdr:twoCellAnchor editAs="oneCell">
    <xdr:from>
      <xdr:col>7</xdr:col>
      <xdr:colOff>598713</xdr:colOff>
      <xdr:row>27</xdr:row>
      <xdr:rowOff>40821</xdr:rowOff>
    </xdr:from>
    <xdr:to>
      <xdr:col>10</xdr:col>
      <xdr:colOff>653142</xdr:colOff>
      <xdr:row>27</xdr:row>
      <xdr:rowOff>3456216</xdr:rowOff>
    </xdr:to>
    <xdr:pic>
      <xdr:nvPicPr>
        <xdr:cNvPr id="7" name="Рисунок 6">
          <a:extLst>
            <a:ext uri="{FF2B5EF4-FFF2-40B4-BE49-F238E27FC236}">
              <a16:creationId xmlns:a16="http://schemas.microsoft.com/office/drawing/2014/main" id="{757AD5B5-223E-47B8-A044-D8D4899126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905263" y="11251746"/>
          <a:ext cx="4359729" cy="3415395"/>
        </a:xfrm>
        <a:prstGeom prst="rect">
          <a:avLst/>
        </a:prstGeom>
      </xdr:spPr>
    </xdr:pic>
    <xdr:clientData/>
  </xdr:twoCellAnchor>
  <xdr:twoCellAnchor editAs="oneCell">
    <xdr:from>
      <xdr:col>3</xdr:col>
      <xdr:colOff>312965</xdr:colOff>
      <xdr:row>27</xdr:row>
      <xdr:rowOff>95248</xdr:rowOff>
    </xdr:from>
    <xdr:to>
      <xdr:col>4</xdr:col>
      <xdr:colOff>1360714</xdr:colOff>
      <xdr:row>27</xdr:row>
      <xdr:rowOff>3374571</xdr:rowOff>
    </xdr:to>
    <xdr:pic>
      <xdr:nvPicPr>
        <xdr:cNvPr id="8" name="Рисунок 7">
          <a:extLst>
            <a:ext uri="{FF2B5EF4-FFF2-40B4-BE49-F238E27FC236}">
              <a16:creationId xmlns:a16="http://schemas.microsoft.com/office/drawing/2014/main" id="{BB74D3CB-276F-4387-B770-EC9CE97001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85140" y="11306173"/>
          <a:ext cx="4171949" cy="3279323"/>
        </a:xfrm>
        <a:prstGeom prst="rect">
          <a:avLst/>
        </a:prstGeom>
      </xdr:spPr>
    </xdr:pic>
    <xdr:clientData/>
  </xdr:twoCellAnchor>
  <xdr:twoCellAnchor editAs="oneCell">
    <xdr:from>
      <xdr:col>2</xdr:col>
      <xdr:colOff>13607</xdr:colOff>
      <xdr:row>142</xdr:row>
      <xdr:rowOff>27214</xdr:rowOff>
    </xdr:from>
    <xdr:to>
      <xdr:col>3</xdr:col>
      <xdr:colOff>802822</xdr:colOff>
      <xdr:row>143</xdr:row>
      <xdr:rowOff>40822</xdr:rowOff>
    </xdr:to>
    <xdr:pic>
      <xdr:nvPicPr>
        <xdr:cNvPr id="9" name="Рисунок 8">
          <a:extLst>
            <a:ext uri="{FF2B5EF4-FFF2-40B4-BE49-F238E27FC236}">
              <a16:creationId xmlns:a16="http://schemas.microsoft.com/office/drawing/2014/main" id="{46AE3C2A-2402-44AB-B1C0-B6F34B7CA60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51857" y="61587289"/>
          <a:ext cx="5523140" cy="3633108"/>
        </a:xfrm>
        <a:prstGeom prst="rect">
          <a:avLst/>
        </a:prstGeom>
      </xdr:spPr>
    </xdr:pic>
    <xdr:clientData/>
  </xdr:twoCellAnchor>
  <xdr:twoCellAnchor editAs="oneCell">
    <xdr:from>
      <xdr:col>3</xdr:col>
      <xdr:colOff>721180</xdr:colOff>
      <xdr:row>142</xdr:row>
      <xdr:rowOff>54430</xdr:rowOff>
    </xdr:from>
    <xdr:to>
      <xdr:col>4</xdr:col>
      <xdr:colOff>952501</xdr:colOff>
      <xdr:row>142</xdr:row>
      <xdr:rowOff>3605894</xdr:rowOff>
    </xdr:to>
    <xdr:pic>
      <xdr:nvPicPr>
        <xdr:cNvPr id="10" name="Рисунок 9">
          <a:extLst>
            <a:ext uri="{FF2B5EF4-FFF2-40B4-BE49-F238E27FC236}">
              <a16:creationId xmlns:a16="http://schemas.microsoft.com/office/drawing/2014/main" id="{91DB6FB0-E6EB-452B-B387-8FED720C16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93355" y="61614505"/>
          <a:ext cx="3355521" cy="3551464"/>
        </a:xfrm>
        <a:prstGeom prst="rect">
          <a:avLst/>
        </a:prstGeom>
      </xdr:spPr>
    </xdr:pic>
    <xdr:clientData/>
  </xdr:twoCellAnchor>
  <xdr:twoCellAnchor editAs="oneCell">
    <xdr:from>
      <xdr:col>4</xdr:col>
      <xdr:colOff>1224642</xdr:colOff>
      <xdr:row>142</xdr:row>
      <xdr:rowOff>108857</xdr:rowOff>
    </xdr:from>
    <xdr:to>
      <xdr:col>5</xdr:col>
      <xdr:colOff>1755322</xdr:colOff>
      <xdr:row>142</xdr:row>
      <xdr:rowOff>3510643</xdr:rowOff>
    </xdr:to>
    <xdr:pic>
      <xdr:nvPicPr>
        <xdr:cNvPr id="11" name="Рисунок 10">
          <a:extLst>
            <a:ext uri="{FF2B5EF4-FFF2-40B4-BE49-F238E27FC236}">
              <a16:creationId xmlns:a16="http://schemas.microsoft.com/office/drawing/2014/main" id="{B7514E13-E95F-473D-9ABB-0C1B57BA9A0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21017" y="61668932"/>
          <a:ext cx="2930980" cy="3401786"/>
        </a:xfrm>
        <a:prstGeom prst="rect">
          <a:avLst/>
        </a:prstGeom>
      </xdr:spPr>
    </xdr:pic>
    <xdr:clientData/>
  </xdr:twoCellAnchor>
  <xdr:twoCellAnchor editAs="oneCell">
    <xdr:from>
      <xdr:col>7</xdr:col>
      <xdr:colOff>340179</xdr:colOff>
      <xdr:row>142</xdr:row>
      <xdr:rowOff>68036</xdr:rowOff>
    </xdr:from>
    <xdr:to>
      <xdr:col>10</xdr:col>
      <xdr:colOff>258536</xdr:colOff>
      <xdr:row>143</xdr:row>
      <xdr:rowOff>13608</xdr:rowOff>
    </xdr:to>
    <xdr:pic>
      <xdr:nvPicPr>
        <xdr:cNvPr id="12" name="Рисунок 11">
          <a:extLst>
            <a:ext uri="{FF2B5EF4-FFF2-40B4-BE49-F238E27FC236}">
              <a16:creationId xmlns:a16="http://schemas.microsoft.com/office/drawing/2014/main" id="{17EA8020-65F0-4840-863E-9B9D0490C70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646729" y="61628111"/>
          <a:ext cx="4223657" cy="3565072"/>
        </a:xfrm>
        <a:prstGeom prst="rect">
          <a:avLst/>
        </a:prstGeom>
      </xdr:spPr>
    </xdr:pic>
    <xdr:clientData/>
  </xdr:twoCellAnchor>
  <xdr:twoCellAnchor editAs="oneCell">
    <xdr:from>
      <xdr:col>10</xdr:col>
      <xdr:colOff>653142</xdr:colOff>
      <xdr:row>142</xdr:row>
      <xdr:rowOff>27214</xdr:rowOff>
    </xdr:from>
    <xdr:to>
      <xdr:col>12</xdr:col>
      <xdr:colOff>1823358</xdr:colOff>
      <xdr:row>142</xdr:row>
      <xdr:rowOff>3537857</xdr:rowOff>
    </xdr:to>
    <xdr:pic>
      <xdr:nvPicPr>
        <xdr:cNvPr id="13" name="Рисунок 12">
          <a:extLst>
            <a:ext uri="{FF2B5EF4-FFF2-40B4-BE49-F238E27FC236}">
              <a16:creationId xmlns:a16="http://schemas.microsoft.com/office/drawing/2014/main" id="{D0FD8DD7-7799-4D7E-9AB7-A80553876DF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264992" y="61587289"/>
          <a:ext cx="4370616" cy="3510643"/>
        </a:xfrm>
        <a:prstGeom prst="rect">
          <a:avLst/>
        </a:prstGeom>
      </xdr:spPr>
    </xdr:pic>
    <xdr:clientData/>
  </xdr:twoCellAnchor>
  <xdr:twoCellAnchor editAs="oneCell">
    <xdr:from>
      <xdr:col>2</xdr:col>
      <xdr:colOff>3415393</xdr:colOff>
      <xdr:row>85</xdr:row>
      <xdr:rowOff>27214</xdr:rowOff>
    </xdr:from>
    <xdr:to>
      <xdr:col>6</xdr:col>
      <xdr:colOff>762000</xdr:colOff>
      <xdr:row>86</xdr:row>
      <xdr:rowOff>0</xdr:rowOff>
    </xdr:to>
    <xdr:pic>
      <xdr:nvPicPr>
        <xdr:cNvPr id="14" name="Рисунок 13">
          <a:extLst>
            <a:ext uri="{FF2B5EF4-FFF2-40B4-BE49-F238E27FC236}">
              <a16:creationId xmlns:a16="http://schemas.microsoft.com/office/drawing/2014/main" id="{EA5BF7A9-095E-44A5-BDDE-3AD7C540EC9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53643" y="33259939"/>
          <a:ext cx="9500507" cy="3878036"/>
        </a:xfrm>
        <a:prstGeom prst="rect">
          <a:avLst/>
        </a:prstGeom>
      </xdr:spPr>
    </xdr:pic>
    <xdr:clientData/>
  </xdr:twoCellAnchor>
  <xdr:twoCellAnchor editAs="oneCell">
    <xdr:from>
      <xdr:col>7</xdr:col>
      <xdr:colOff>367393</xdr:colOff>
      <xdr:row>85</xdr:row>
      <xdr:rowOff>122465</xdr:rowOff>
    </xdr:from>
    <xdr:to>
      <xdr:col>12</xdr:col>
      <xdr:colOff>1986643</xdr:colOff>
      <xdr:row>85</xdr:row>
      <xdr:rowOff>3891643</xdr:rowOff>
    </xdr:to>
    <xdr:pic>
      <xdr:nvPicPr>
        <xdr:cNvPr id="15" name="Рисунок 14">
          <a:extLst>
            <a:ext uri="{FF2B5EF4-FFF2-40B4-BE49-F238E27FC236}">
              <a16:creationId xmlns:a16="http://schemas.microsoft.com/office/drawing/2014/main" id="{A676B4ED-167F-4E27-829D-AB52C5386E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673943" y="33355190"/>
          <a:ext cx="9124950" cy="3769178"/>
        </a:xfrm>
        <a:prstGeom prst="rect">
          <a:avLst/>
        </a:prstGeom>
      </xdr:spPr>
    </xdr:pic>
    <xdr:clientData/>
  </xdr:twoCellAnchor>
  <xdr:twoCellAnchor editAs="oneCell">
    <xdr:from>
      <xdr:col>9</xdr:col>
      <xdr:colOff>81643</xdr:colOff>
      <xdr:row>105</xdr:row>
      <xdr:rowOff>95250</xdr:rowOff>
    </xdr:from>
    <xdr:to>
      <xdr:col>10</xdr:col>
      <xdr:colOff>408214</xdr:colOff>
      <xdr:row>105</xdr:row>
      <xdr:rowOff>3497035</xdr:rowOff>
    </xdr:to>
    <xdr:pic>
      <xdr:nvPicPr>
        <xdr:cNvPr id="16" name="Рисунок 15">
          <a:extLst>
            <a:ext uri="{FF2B5EF4-FFF2-40B4-BE49-F238E27FC236}">
              <a16:creationId xmlns:a16="http://schemas.microsoft.com/office/drawing/2014/main" id="{CAC62AE1-E4FA-40FA-82A9-54752796887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731343" y="41424225"/>
          <a:ext cx="2288721" cy="3401785"/>
        </a:xfrm>
        <a:prstGeom prst="rect">
          <a:avLst/>
        </a:prstGeom>
      </xdr:spPr>
    </xdr:pic>
    <xdr:clientData/>
  </xdr:twoCellAnchor>
  <xdr:twoCellAnchor editAs="oneCell">
    <xdr:from>
      <xdr:col>3</xdr:col>
      <xdr:colOff>108857</xdr:colOff>
      <xdr:row>105</xdr:row>
      <xdr:rowOff>136071</xdr:rowOff>
    </xdr:from>
    <xdr:to>
      <xdr:col>3</xdr:col>
      <xdr:colOff>3007178</xdr:colOff>
      <xdr:row>105</xdr:row>
      <xdr:rowOff>3510643</xdr:rowOff>
    </xdr:to>
    <xdr:pic>
      <xdr:nvPicPr>
        <xdr:cNvPr id="17" name="Рисунок 16">
          <a:extLst>
            <a:ext uri="{FF2B5EF4-FFF2-40B4-BE49-F238E27FC236}">
              <a16:creationId xmlns:a16="http://schemas.microsoft.com/office/drawing/2014/main" id="{A2418D21-BF2C-4102-A1EE-880C677EC4A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81032" y="41465046"/>
          <a:ext cx="2898321" cy="3374572"/>
        </a:xfrm>
        <a:prstGeom prst="rect">
          <a:avLst/>
        </a:prstGeom>
      </xdr:spPr>
    </xdr:pic>
    <xdr:clientData/>
  </xdr:twoCellAnchor>
  <xdr:twoCellAnchor editAs="oneCell">
    <xdr:from>
      <xdr:col>3</xdr:col>
      <xdr:colOff>3007179</xdr:colOff>
      <xdr:row>105</xdr:row>
      <xdr:rowOff>122465</xdr:rowOff>
    </xdr:from>
    <xdr:to>
      <xdr:col>5</xdr:col>
      <xdr:colOff>122464</xdr:colOff>
      <xdr:row>105</xdr:row>
      <xdr:rowOff>3483429</xdr:rowOff>
    </xdr:to>
    <xdr:pic>
      <xdr:nvPicPr>
        <xdr:cNvPr id="18" name="Рисунок 17">
          <a:extLst>
            <a:ext uri="{FF2B5EF4-FFF2-40B4-BE49-F238E27FC236}">
              <a16:creationId xmlns:a16="http://schemas.microsoft.com/office/drawing/2014/main" id="{6991CE55-D458-456F-AACB-9F0C2C13F51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979354" y="41451440"/>
          <a:ext cx="2639785" cy="3360964"/>
        </a:xfrm>
        <a:prstGeom prst="rect">
          <a:avLst/>
        </a:prstGeom>
      </xdr:spPr>
    </xdr:pic>
    <xdr:clientData/>
  </xdr:twoCellAnchor>
  <xdr:twoCellAnchor editAs="oneCell">
    <xdr:from>
      <xdr:col>4</xdr:col>
      <xdr:colOff>2326822</xdr:colOff>
      <xdr:row>105</xdr:row>
      <xdr:rowOff>122463</xdr:rowOff>
    </xdr:from>
    <xdr:to>
      <xdr:col>6</xdr:col>
      <xdr:colOff>639536</xdr:colOff>
      <xdr:row>105</xdr:row>
      <xdr:rowOff>3510641</xdr:rowOff>
    </xdr:to>
    <xdr:pic>
      <xdr:nvPicPr>
        <xdr:cNvPr id="19" name="Рисунок 18">
          <a:extLst>
            <a:ext uri="{FF2B5EF4-FFF2-40B4-BE49-F238E27FC236}">
              <a16:creationId xmlns:a16="http://schemas.microsoft.com/office/drawing/2014/main" id="{D4B80063-1748-4E16-9E83-DEB25BFF7EF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423197" y="41451438"/>
          <a:ext cx="2608489" cy="3388178"/>
        </a:xfrm>
        <a:prstGeom prst="rect">
          <a:avLst/>
        </a:prstGeom>
      </xdr:spPr>
    </xdr:pic>
    <xdr:clientData/>
  </xdr:twoCellAnchor>
  <xdr:twoCellAnchor editAs="oneCell">
    <xdr:from>
      <xdr:col>7</xdr:col>
      <xdr:colOff>122464</xdr:colOff>
      <xdr:row>105</xdr:row>
      <xdr:rowOff>81643</xdr:rowOff>
    </xdr:from>
    <xdr:to>
      <xdr:col>9</xdr:col>
      <xdr:colOff>194582</xdr:colOff>
      <xdr:row>105</xdr:row>
      <xdr:rowOff>3510643</xdr:rowOff>
    </xdr:to>
    <xdr:pic>
      <xdr:nvPicPr>
        <xdr:cNvPr id="20" name="Рисунок 19">
          <a:extLst>
            <a:ext uri="{FF2B5EF4-FFF2-40B4-BE49-F238E27FC236}">
              <a16:creationId xmlns:a16="http://schemas.microsoft.com/office/drawing/2014/main" id="{4826EB08-752F-4FC1-AF01-CD517E1C006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429014" y="41410618"/>
          <a:ext cx="2415268" cy="3429000"/>
        </a:xfrm>
        <a:prstGeom prst="rect">
          <a:avLst/>
        </a:prstGeom>
      </xdr:spPr>
    </xdr:pic>
    <xdr:clientData/>
  </xdr:twoCellAnchor>
  <xdr:twoCellAnchor editAs="oneCell">
    <xdr:from>
      <xdr:col>10</xdr:col>
      <xdr:colOff>639535</xdr:colOff>
      <xdr:row>105</xdr:row>
      <xdr:rowOff>68035</xdr:rowOff>
    </xdr:from>
    <xdr:to>
      <xdr:col>12</xdr:col>
      <xdr:colOff>54430</xdr:colOff>
      <xdr:row>105</xdr:row>
      <xdr:rowOff>3483428</xdr:rowOff>
    </xdr:to>
    <xdr:pic>
      <xdr:nvPicPr>
        <xdr:cNvPr id="21" name="Рисунок 20">
          <a:extLst>
            <a:ext uri="{FF2B5EF4-FFF2-40B4-BE49-F238E27FC236}">
              <a16:creationId xmlns:a16="http://schemas.microsoft.com/office/drawing/2014/main" id="{DE628061-9500-49BB-99BC-8FC7F91958C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251385" y="41397010"/>
          <a:ext cx="2615295" cy="3415393"/>
        </a:xfrm>
        <a:prstGeom prst="rect">
          <a:avLst/>
        </a:prstGeom>
      </xdr:spPr>
    </xdr:pic>
    <xdr:clientData/>
  </xdr:twoCellAnchor>
  <xdr:twoCellAnchor editAs="oneCell">
    <xdr:from>
      <xdr:col>12</xdr:col>
      <xdr:colOff>176893</xdr:colOff>
      <xdr:row>105</xdr:row>
      <xdr:rowOff>81642</xdr:rowOff>
    </xdr:from>
    <xdr:to>
      <xdr:col>12</xdr:col>
      <xdr:colOff>3020786</xdr:colOff>
      <xdr:row>105</xdr:row>
      <xdr:rowOff>3456213</xdr:rowOff>
    </xdr:to>
    <xdr:pic>
      <xdr:nvPicPr>
        <xdr:cNvPr id="22" name="Рисунок 21">
          <a:extLst>
            <a:ext uri="{FF2B5EF4-FFF2-40B4-BE49-F238E27FC236}">
              <a16:creationId xmlns:a16="http://schemas.microsoft.com/office/drawing/2014/main" id="{9D54E10B-95FB-45A1-9286-4E20E99D764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1989143" y="41410617"/>
          <a:ext cx="2843893" cy="337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26</xdr:row>
      <xdr:rowOff>0</xdr:rowOff>
    </xdr:from>
    <xdr:to>
      <xdr:col>15</xdr:col>
      <xdr:colOff>304800</xdr:colOff>
      <xdr:row>26</xdr:row>
      <xdr:rowOff>304800</xdr:rowOff>
    </xdr:to>
    <xdr:sp macro="" textlink="">
      <xdr:nvSpPr>
        <xdr:cNvPr id="2" name="AutoShape 4" descr="Цистон таблетки №100 в Мелитополь - купить по доступной цене, инструкция по  применению, описание, показания, аналоги">
          <a:extLst>
            <a:ext uri="{FF2B5EF4-FFF2-40B4-BE49-F238E27FC236}">
              <a16:creationId xmlns:a16="http://schemas.microsoft.com/office/drawing/2014/main" id="{F4D8D751-8A7C-4CBC-ABD0-600069E9B6D4}"/>
            </a:ext>
          </a:extLst>
        </xdr:cNvPr>
        <xdr:cNvSpPr>
          <a:spLocks noChangeAspect="1" noChangeArrowheads="1"/>
        </xdr:cNvSpPr>
      </xdr:nvSpPr>
      <xdr:spPr bwMode="auto">
        <a:xfrm>
          <a:off x="26184225"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26</xdr:row>
      <xdr:rowOff>0</xdr:rowOff>
    </xdr:from>
    <xdr:to>
      <xdr:col>14</xdr:col>
      <xdr:colOff>304800</xdr:colOff>
      <xdr:row>26</xdr:row>
      <xdr:rowOff>304800</xdr:rowOff>
    </xdr:to>
    <xdr:sp macro="" textlink="">
      <xdr:nvSpPr>
        <xdr:cNvPr id="3" name="AutoShape 5" descr="Цистон таблетки №100 в Мелитополь - купить по доступной цене, инструкция по  применению, описание, показания, аналоги">
          <a:extLst>
            <a:ext uri="{FF2B5EF4-FFF2-40B4-BE49-F238E27FC236}">
              <a16:creationId xmlns:a16="http://schemas.microsoft.com/office/drawing/2014/main" id="{24E5DA74-77C0-4994-A7E2-439036585E3C}"/>
            </a:ext>
          </a:extLst>
        </xdr:cNvPr>
        <xdr:cNvSpPr>
          <a:spLocks noChangeAspect="1" noChangeArrowheads="1"/>
        </xdr:cNvSpPr>
      </xdr:nvSpPr>
      <xdr:spPr bwMode="auto">
        <a:xfrm>
          <a:off x="25574625"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68035</xdr:colOff>
      <xdr:row>27</xdr:row>
      <xdr:rowOff>68035</xdr:rowOff>
    </xdr:from>
    <xdr:to>
      <xdr:col>3</xdr:col>
      <xdr:colOff>299357</xdr:colOff>
      <xdr:row>27</xdr:row>
      <xdr:rowOff>3388179</xdr:rowOff>
    </xdr:to>
    <xdr:pic>
      <xdr:nvPicPr>
        <xdr:cNvPr id="4" name="Рисунок 3">
          <a:extLst>
            <a:ext uri="{FF2B5EF4-FFF2-40B4-BE49-F238E27FC236}">
              <a16:creationId xmlns:a16="http://schemas.microsoft.com/office/drawing/2014/main" id="{8652E669-2C73-4FF0-BD51-7A55BCA28A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6285" y="11278960"/>
          <a:ext cx="4965247" cy="3320144"/>
        </a:xfrm>
        <a:prstGeom prst="rect">
          <a:avLst/>
        </a:prstGeom>
      </xdr:spPr>
    </xdr:pic>
    <xdr:clientData/>
  </xdr:twoCellAnchor>
  <xdr:twoCellAnchor editAs="oneCell">
    <xdr:from>
      <xdr:col>11</xdr:col>
      <xdr:colOff>258535</xdr:colOff>
      <xdr:row>27</xdr:row>
      <xdr:rowOff>136071</xdr:rowOff>
    </xdr:from>
    <xdr:to>
      <xdr:col>12</xdr:col>
      <xdr:colOff>2340429</xdr:colOff>
      <xdr:row>27</xdr:row>
      <xdr:rowOff>3401786</xdr:rowOff>
    </xdr:to>
    <xdr:pic>
      <xdr:nvPicPr>
        <xdr:cNvPr id="5" name="Рисунок 4">
          <a:extLst>
            <a:ext uri="{FF2B5EF4-FFF2-40B4-BE49-F238E27FC236}">
              <a16:creationId xmlns:a16="http://schemas.microsoft.com/office/drawing/2014/main" id="{6F109518-2A34-49D6-AFF8-E886569612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37160" y="11346996"/>
          <a:ext cx="4415519" cy="3265715"/>
        </a:xfrm>
        <a:prstGeom prst="rect">
          <a:avLst/>
        </a:prstGeom>
      </xdr:spPr>
    </xdr:pic>
    <xdr:clientData/>
  </xdr:twoCellAnchor>
  <xdr:twoCellAnchor editAs="oneCell">
    <xdr:from>
      <xdr:col>4</xdr:col>
      <xdr:colOff>1782536</xdr:colOff>
      <xdr:row>27</xdr:row>
      <xdr:rowOff>163286</xdr:rowOff>
    </xdr:from>
    <xdr:to>
      <xdr:col>7</xdr:col>
      <xdr:colOff>190499</xdr:colOff>
      <xdr:row>27</xdr:row>
      <xdr:rowOff>3415393</xdr:rowOff>
    </xdr:to>
    <xdr:pic>
      <xdr:nvPicPr>
        <xdr:cNvPr id="6" name="Рисунок 5">
          <a:extLst>
            <a:ext uri="{FF2B5EF4-FFF2-40B4-BE49-F238E27FC236}">
              <a16:creationId xmlns:a16="http://schemas.microsoft.com/office/drawing/2014/main" id="{A80D685C-226D-4CCB-A38F-C2FB6F8C4C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78911" y="11374211"/>
          <a:ext cx="3618138" cy="3252107"/>
        </a:xfrm>
        <a:prstGeom prst="rect">
          <a:avLst/>
        </a:prstGeom>
      </xdr:spPr>
    </xdr:pic>
    <xdr:clientData/>
  </xdr:twoCellAnchor>
  <xdr:twoCellAnchor editAs="oneCell">
    <xdr:from>
      <xdr:col>7</xdr:col>
      <xdr:colOff>598713</xdr:colOff>
      <xdr:row>27</xdr:row>
      <xdr:rowOff>40821</xdr:rowOff>
    </xdr:from>
    <xdr:to>
      <xdr:col>10</xdr:col>
      <xdr:colOff>653142</xdr:colOff>
      <xdr:row>27</xdr:row>
      <xdr:rowOff>3456216</xdr:rowOff>
    </xdr:to>
    <xdr:pic>
      <xdr:nvPicPr>
        <xdr:cNvPr id="7" name="Рисунок 6">
          <a:extLst>
            <a:ext uri="{FF2B5EF4-FFF2-40B4-BE49-F238E27FC236}">
              <a16:creationId xmlns:a16="http://schemas.microsoft.com/office/drawing/2014/main" id="{07BB1DA6-E8ED-402B-9F13-5F9652A450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905263" y="11251746"/>
          <a:ext cx="4359729" cy="3415395"/>
        </a:xfrm>
        <a:prstGeom prst="rect">
          <a:avLst/>
        </a:prstGeom>
      </xdr:spPr>
    </xdr:pic>
    <xdr:clientData/>
  </xdr:twoCellAnchor>
  <xdr:twoCellAnchor editAs="oneCell">
    <xdr:from>
      <xdr:col>3</xdr:col>
      <xdr:colOff>204108</xdr:colOff>
      <xdr:row>27</xdr:row>
      <xdr:rowOff>149676</xdr:rowOff>
    </xdr:from>
    <xdr:to>
      <xdr:col>4</xdr:col>
      <xdr:colOff>1251857</xdr:colOff>
      <xdr:row>27</xdr:row>
      <xdr:rowOff>3428999</xdr:rowOff>
    </xdr:to>
    <xdr:pic>
      <xdr:nvPicPr>
        <xdr:cNvPr id="8" name="Рисунок 7">
          <a:extLst>
            <a:ext uri="{FF2B5EF4-FFF2-40B4-BE49-F238E27FC236}">
              <a16:creationId xmlns:a16="http://schemas.microsoft.com/office/drawing/2014/main" id="{BC9AD659-E858-4C5E-9FEB-212F72AB73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76283" y="11360601"/>
          <a:ext cx="4171949" cy="3279323"/>
        </a:xfrm>
        <a:prstGeom prst="rect">
          <a:avLst/>
        </a:prstGeom>
      </xdr:spPr>
    </xdr:pic>
    <xdr:clientData/>
  </xdr:twoCellAnchor>
  <xdr:twoCellAnchor editAs="oneCell">
    <xdr:from>
      <xdr:col>2</xdr:col>
      <xdr:colOff>13607</xdr:colOff>
      <xdr:row>142</xdr:row>
      <xdr:rowOff>27214</xdr:rowOff>
    </xdr:from>
    <xdr:to>
      <xdr:col>3</xdr:col>
      <xdr:colOff>802822</xdr:colOff>
      <xdr:row>143</xdr:row>
      <xdr:rowOff>40822</xdr:rowOff>
    </xdr:to>
    <xdr:pic>
      <xdr:nvPicPr>
        <xdr:cNvPr id="9" name="Рисунок 8">
          <a:extLst>
            <a:ext uri="{FF2B5EF4-FFF2-40B4-BE49-F238E27FC236}">
              <a16:creationId xmlns:a16="http://schemas.microsoft.com/office/drawing/2014/main" id="{D9B27CD1-6C52-4D70-A5F4-699DCEAADC5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51857" y="61911139"/>
          <a:ext cx="5523140" cy="3633108"/>
        </a:xfrm>
        <a:prstGeom prst="rect">
          <a:avLst/>
        </a:prstGeom>
      </xdr:spPr>
    </xdr:pic>
    <xdr:clientData/>
  </xdr:twoCellAnchor>
  <xdr:twoCellAnchor editAs="oneCell">
    <xdr:from>
      <xdr:col>3</xdr:col>
      <xdr:colOff>835480</xdr:colOff>
      <xdr:row>142</xdr:row>
      <xdr:rowOff>54430</xdr:rowOff>
    </xdr:from>
    <xdr:to>
      <xdr:col>4</xdr:col>
      <xdr:colOff>1066801</xdr:colOff>
      <xdr:row>142</xdr:row>
      <xdr:rowOff>3605894</xdr:rowOff>
    </xdr:to>
    <xdr:pic>
      <xdr:nvPicPr>
        <xdr:cNvPr id="10" name="Рисунок 9">
          <a:extLst>
            <a:ext uri="{FF2B5EF4-FFF2-40B4-BE49-F238E27FC236}">
              <a16:creationId xmlns:a16="http://schemas.microsoft.com/office/drawing/2014/main" id="{F0D08250-C54B-4675-A6C1-6D968FD2AFB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07655" y="61938355"/>
          <a:ext cx="3355521" cy="3551464"/>
        </a:xfrm>
        <a:prstGeom prst="rect">
          <a:avLst/>
        </a:prstGeom>
      </xdr:spPr>
    </xdr:pic>
    <xdr:clientData/>
  </xdr:twoCellAnchor>
  <xdr:twoCellAnchor editAs="oneCell">
    <xdr:from>
      <xdr:col>4</xdr:col>
      <xdr:colOff>1815192</xdr:colOff>
      <xdr:row>142</xdr:row>
      <xdr:rowOff>89807</xdr:rowOff>
    </xdr:from>
    <xdr:to>
      <xdr:col>6</xdr:col>
      <xdr:colOff>440872</xdr:colOff>
      <xdr:row>142</xdr:row>
      <xdr:rowOff>3491593</xdr:rowOff>
    </xdr:to>
    <xdr:pic>
      <xdr:nvPicPr>
        <xdr:cNvPr id="11" name="Рисунок 10">
          <a:extLst>
            <a:ext uri="{FF2B5EF4-FFF2-40B4-BE49-F238E27FC236}">
              <a16:creationId xmlns:a16="http://schemas.microsoft.com/office/drawing/2014/main" id="{771B2CA0-3E6B-49C6-962E-09BE6E641F8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911567" y="61973732"/>
          <a:ext cx="2921455" cy="3401786"/>
        </a:xfrm>
        <a:prstGeom prst="rect">
          <a:avLst/>
        </a:prstGeom>
      </xdr:spPr>
    </xdr:pic>
    <xdr:clientData/>
  </xdr:twoCellAnchor>
  <xdr:twoCellAnchor editAs="oneCell">
    <xdr:from>
      <xdr:col>7</xdr:col>
      <xdr:colOff>340179</xdr:colOff>
      <xdr:row>142</xdr:row>
      <xdr:rowOff>68036</xdr:rowOff>
    </xdr:from>
    <xdr:to>
      <xdr:col>10</xdr:col>
      <xdr:colOff>258536</xdr:colOff>
      <xdr:row>143</xdr:row>
      <xdr:rowOff>13608</xdr:rowOff>
    </xdr:to>
    <xdr:pic>
      <xdr:nvPicPr>
        <xdr:cNvPr id="12" name="Рисунок 11">
          <a:extLst>
            <a:ext uri="{FF2B5EF4-FFF2-40B4-BE49-F238E27FC236}">
              <a16:creationId xmlns:a16="http://schemas.microsoft.com/office/drawing/2014/main" id="{A658BFD8-6EED-4DBF-86AC-83B4F2C693C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646729" y="61951961"/>
          <a:ext cx="4223657" cy="3565072"/>
        </a:xfrm>
        <a:prstGeom prst="rect">
          <a:avLst/>
        </a:prstGeom>
      </xdr:spPr>
    </xdr:pic>
    <xdr:clientData/>
  </xdr:twoCellAnchor>
  <xdr:twoCellAnchor editAs="oneCell">
    <xdr:from>
      <xdr:col>10</xdr:col>
      <xdr:colOff>653142</xdr:colOff>
      <xdr:row>142</xdr:row>
      <xdr:rowOff>27214</xdr:rowOff>
    </xdr:from>
    <xdr:to>
      <xdr:col>12</xdr:col>
      <xdr:colOff>1823358</xdr:colOff>
      <xdr:row>142</xdr:row>
      <xdr:rowOff>3537857</xdr:rowOff>
    </xdr:to>
    <xdr:pic>
      <xdr:nvPicPr>
        <xdr:cNvPr id="13" name="Рисунок 12">
          <a:extLst>
            <a:ext uri="{FF2B5EF4-FFF2-40B4-BE49-F238E27FC236}">
              <a16:creationId xmlns:a16="http://schemas.microsoft.com/office/drawing/2014/main" id="{640B0568-12E6-4795-A099-5BDD3B42B6D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264992" y="61911139"/>
          <a:ext cx="4370616" cy="3510643"/>
        </a:xfrm>
        <a:prstGeom prst="rect">
          <a:avLst/>
        </a:prstGeom>
      </xdr:spPr>
    </xdr:pic>
    <xdr:clientData/>
  </xdr:twoCellAnchor>
  <xdr:twoCellAnchor editAs="oneCell">
    <xdr:from>
      <xdr:col>2</xdr:col>
      <xdr:colOff>3415393</xdr:colOff>
      <xdr:row>85</xdr:row>
      <xdr:rowOff>27214</xdr:rowOff>
    </xdr:from>
    <xdr:to>
      <xdr:col>6</xdr:col>
      <xdr:colOff>762000</xdr:colOff>
      <xdr:row>86</xdr:row>
      <xdr:rowOff>0</xdr:rowOff>
    </xdr:to>
    <xdr:pic>
      <xdr:nvPicPr>
        <xdr:cNvPr id="14" name="Рисунок 13">
          <a:extLst>
            <a:ext uri="{FF2B5EF4-FFF2-40B4-BE49-F238E27FC236}">
              <a16:creationId xmlns:a16="http://schemas.microsoft.com/office/drawing/2014/main" id="{4EF47A0A-1DE1-4562-A906-BB9C8E05B2C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53643" y="33583789"/>
          <a:ext cx="9500507" cy="3878036"/>
        </a:xfrm>
        <a:prstGeom prst="rect">
          <a:avLst/>
        </a:prstGeom>
      </xdr:spPr>
    </xdr:pic>
    <xdr:clientData/>
  </xdr:twoCellAnchor>
  <xdr:twoCellAnchor editAs="oneCell">
    <xdr:from>
      <xdr:col>7</xdr:col>
      <xdr:colOff>367393</xdr:colOff>
      <xdr:row>85</xdr:row>
      <xdr:rowOff>122465</xdr:rowOff>
    </xdr:from>
    <xdr:to>
      <xdr:col>12</xdr:col>
      <xdr:colOff>1986643</xdr:colOff>
      <xdr:row>85</xdr:row>
      <xdr:rowOff>3891643</xdr:rowOff>
    </xdr:to>
    <xdr:pic>
      <xdr:nvPicPr>
        <xdr:cNvPr id="15" name="Рисунок 14">
          <a:extLst>
            <a:ext uri="{FF2B5EF4-FFF2-40B4-BE49-F238E27FC236}">
              <a16:creationId xmlns:a16="http://schemas.microsoft.com/office/drawing/2014/main" id="{5C1C9AAA-9B46-4B35-9B95-8D56B6BCD5D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673943" y="33679040"/>
          <a:ext cx="9124950" cy="3769178"/>
        </a:xfrm>
        <a:prstGeom prst="rect">
          <a:avLst/>
        </a:prstGeom>
      </xdr:spPr>
    </xdr:pic>
    <xdr:clientData/>
  </xdr:twoCellAnchor>
  <xdr:twoCellAnchor editAs="oneCell">
    <xdr:from>
      <xdr:col>9</xdr:col>
      <xdr:colOff>81643</xdr:colOff>
      <xdr:row>105</xdr:row>
      <xdr:rowOff>95250</xdr:rowOff>
    </xdr:from>
    <xdr:to>
      <xdr:col>10</xdr:col>
      <xdr:colOff>408214</xdr:colOff>
      <xdr:row>105</xdr:row>
      <xdr:rowOff>3497035</xdr:rowOff>
    </xdr:to>
    <xdr:pic>
      <xdr:nvPicPr>
        <xdr:cNvPr id="16" name="Рисунок 15">
          <a:extLst>
            <a:ext uri="{FF2B5EF4-FFF2-40B4-BE49-F238E27FC236}">
              <a16:creationId xmlns:a16="http://schemas.microsoft.com/office/drawing/2014/main" id="{CF29D939-12BA-4677-9042-DD01F424D4A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731343" y="41748075"/>
          <a:ext cx="2288721" cy="3401785"/>
        </a:xfrm>
        <a:prstGeom prst="rect">
          <a:avLst/>
        </a:prstGeom>
      </xdr:spPr>
    </xdr:pic>
    <xdr:clientData/>
  </xdr:twoCellAnchor>
  <xdr:twoCellAnchor editAs="oneCell">
    <xdr:from>
      <xdr:col>3</xdr:col>
      <xdr:colOff>108857</xdr:colOff>
      <xdr:row>105</xdr:row>
      <xdr:rowOff>136071</xdr:rowOff>
    </xdr:from>
    <xdr:to>
      <xdr:col>3</xdr:col>
      <xdr:colOff>3007178</xdr:colOff>
      <xdr:row>105</xdr:row>
      <xdr:rowOff>3510643</xdr:rowOff>
    </xdr:to>
    <xdr:pic>
      <xdr:nvPicPr>
        <xdr:cNvPr id="17" name="Рисунок 16">
          <a:extLst>
            <a:ext uri="{FF2B5EF4-FFF2-40B4-BE49-F238E27FC236}">
              <a16:creationId xmlns:a16="http://schemas.microsoft.com/office/drawing/2014/main" id="{0A3DE158-575E-443E-9DF0-AB541C9A63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81032" y="41788896"/>
          <a:ext cx="2898321" cy="3374572"/>
        </a:xfrm>
        <a:prstGeom prst="rect">
          <a:avLst/>
        </a:prstGeom>
      </xdr:spPr>
    </xdr:pic>
    <xdr:clientData/>
  </xdr:twoCellAnchor>
  <xdr:twoCellAnchor editAs="oneCell">
    <xdr:from>
      <xdr:col>3</xdr:col>
      <xdr:colOff>3007179</xdr:colOff>
      <xdr:row>105</xdr:row>
      <xdr:rowOff>122465</xdr:rowOff>
    </xdr:from>
    <xdr:to>
      <xdr:col>5</xdr:col>
      <xdr:colOff>122464</xdr:colOff>
      <xdr:row>105</xdr:row>
      <xdr:rowOff>3483429</xdr:rowOff>
    </xdr:to>
    <xdr:pic>
      <xdr:nvPicPr>
        <xdr:cNvPr id="18" name="Рисунок 17">
          <a:extLst>
            <a:ext uri="{FF2B5EF4-FFF2-40B4-BE49-F238E27FC236}">
              <a16:creationId xmlns:a16="http://schemas.microsoft.com/office/drawing/2014/main" id="{49D797A1-FAE7-49F0-BB8F-80CC48F11FB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979354" y="41775290"/>
          <a:ext cx="2639785" cy="3360964"/>
        </a:xfrm>
        <a:prstGeom prst="rect">
          <a:avLst/>
        </a:prstGeom>
      </xdr:spPr>
    </xdr:pic>
    <xdr:clientData/>
  </xdr:twoCellAnchor>
  <xdr:twoCellAnchor editAs="oneCell">
    <xdr:from>
      <xdr:col>4</xdr:col>
      <xdr:colOff>2326822</xdr:colOff>
      <xdr:row>105</xdr:row>
      <xdr:rowOff>122463</xdr:rowOff>
    </xdr:from>
    <xdr:to>
      <xdr:col>6</xdr:col>
      <xdr:colOff>639536</xdr:colOff>
      <xdr:row>105</xdr:row>
      <xdr:rowOff>3510641</xdr:rowOff>
    </xdr:to>
    <xdr:pic>
      <xdr:nvPicPr>
        <xdr:cNvPr id="19" name="Рисунок 18">
          <a:extLst>
            <a:ext uri="{FF2B5EF4-FFF2-40B4-BE49-F238E27FC236}">
              <a16:creationId xmlns:a16="http://schemas.microsoft.com/office/drawing/2014/main" id="{BBF33B7B-490B-4753-B8A9-08076C4612C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423197" y="41775288"/>
          <a:ext cx="2608489" cy="3388178"/>
        </a:xfrm>
        <a:prstGeom prst="rect">
          <a:avLst/>
        </a:prstGeom>
      </xdr:spPr>
    </xdr:pic>
    <xdr:clientData/>
  </xdr:twoCellAnchor>
  <xdr:twoCellAnchor editAs="oneCell">
    <xdr:from>
      <xdr:col>7</xdr:col>
      <xdr:colOff>122464</xdr:colOff>
      <xdr:row>105</xdr:row>
      <xdr:rowOff>81643</xdr:rowOff>
    </xdr:from>
    <xdr:to>
      <xdr:col>9</xdr:col>
      <xdr:colOff>194582</xdr:colOff>
      <xdr:row>105</xdr:row>
      <xdr:rowOff>3510643</xdr:rowOff>
    </xdr:to>
    <xdr:pic>
      <xdr:nvPicPr>
        <xdr:cNvPr id="20" name="Рисунок 19">
          <a:extLst>
            <a:ext uri="{FF2B5EF4-FFF2-40B4-BE49-F238E27FC236}">
              <a16:creationId xmlns:a16="http://schemas.microsoft.com/office/drawing/2014/main" id="{F0CEAF51-8892-463A-8351-1610E122DA8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429014" y="41734468"/>
          <a:ext cx="2415268" cy="3429000"/>
        </a:xfrm>
        <a:prstGeom prst="rect">
          <a:avLst/>
        </a:prstGeom>
      </xdr:spPr>
    </xdr:pic>
    <xdr:clientData/>
  </xdr:twoCellAnchor>
  <xdr:twoCellAnchor editAs="oneCell">
    <xdr:from>
      <xdr:col>10</xdr:col>
      <xdr:colOff>639535</xdr:colOff>
      <xdr:row>105</xdr:row>
      <xdr:rowOff>68035</xdr:rowOff>
    </xdr:from>
    <xdr:to>
      <xdr:col>12</xdr:col>
      <xdr:colOff>54430</xdr:colOff>
      <xdr:row>105</xdr:row>
      <xdr:rowOff>3483428</xdr:rowOff>
    </xdr:to>
    <xdr:pic>
      <xdr:nvPicPr>
        <xdr:cNvPr id="21" name="Рисунок 20">
          <a:extLst>
            <a:ext uri="{FF2B5EF4-FFF2-40B4-BE49-F238E27FC236}">
              <a16:creationId xmlns:a16="http://schemas.microsoft.com/office/drawing/2014/main" id="{1F31D8F9-2813-4434-9169-7BF5B0977A3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251385" y="41720860"/>
          <a:ext cx="2615295" cy="3415393"/>
        </a:xfrm>
        <a:prstGeom prst="rect">
          <a:avLst/>
        </a:prstGeom>
      </xdr:spPr>
    </xdr:pic>
    <xdr:clientData/>
  </xdr:twoCellAnchor>
  <xdr:twoCellAnchor editAs="oneCell">
    <xdr:from>
      <xdr:col>12</xdr:col>
      <xdr:colOff>176893</xdr:colOff>
      <xdr:row>105</xdr:row>
      <xdr:rowOff>81642</xdr:rowOff>
    </xdr:from>
    <xdr:to>
      <xdr:col>12</xdr:col>
      <xdr:colOff>3020786</xdr:colOff>
      <xdr:row>105</xdr:row>
      <xdr:rowOff>3456213</xdr:rowOff>
    </xdr:to>
    <xdr:pic>
      <xdr:nvPicPr>
        <xdr:cNvPr id="22" name="Рисунок 21">
          <a:extLst>
            <a:ext uri="{FF2B5EF4-FFF2-40B4-BE49-F238E27FC236}">
              <a16:creationId xmlns:a16="http://schemas.microsoft.com/office/drawing/2014/main" id="{964BEE7B-74C1-4F4B-8512-8B561C99AF2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1989143" y="41734467"/>
          <a:ext cx="2843893" cy="3374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1;&#1055;_&#1043;&#1051;&#1057;_&#1048;&#1073;&#1085;%20&#1089;&#1080;&#1085;&#1086;%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WFS1\APP\DEPT\1DCAC\1DCAK\&#44221;&#50689;&#49892;&#51201;\9906\&#46020;&#44553;&#49692;&#5094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Admin/Desktop/&#1041;&#1080;&#1079;&#1085;&#1077;&#1089;%20&#1087;&#1083;&#1072;&#1085;/&#1040;&#1074;&#1075;&#1091;&#1089;&#1090;/&#1041;&#1072;&#1079;&#1072;&#1083;&#1100;&#1090;/&#1041;&#1055;%20&#1087;&#1088;&#1086;&#1080;&#1079;&#1074;&#1086;&#1076;&#1089;&#1090;&#1074;&#1072;%20&#1085;&#1077;&#1087;&#1088;&#1077;&#1088;&#1099;&#1074;&#1085;&#1086;&#1075;&#1086;%20&#1073;&#1072;&#1079;&#1072;&#1083;&#1100;&#1090;&#1086;&#1074;&#1086;&#1075;&#1086;%20&#1074;&#1086;&#1083;&#1086;&#1082;&#1085;&#1072;%20(&#1053;&#1041;&#104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file:///\\9_usmon\Documents%20and%20Settings\User\&#1052;&#1086;&#1080;%20&#1076;&#1086;&#1082;&#1091;&#1084;&#1077;&#1085;&#1090;&#1099;\Downloads\&#1056;&#1067;&#1053;&#1054;&#1050;\&#1060;&#1072;&#1088;&#1093;&#1072;&#1076;%202009\&#1044;&#1072;&#1089;&#1090;&#1091;&#1088;%20&#1082;&#1072;&#1089;&#1072;&#1085;&#1072;%202009\&#1076;&#1072;&#1089;&#1090;&#1091;&#1088;%20%20%20%202005-2006\&#1054;&#1090;&#1095;&#1077;&#1090;&#1099;%20&#1080;%20&#1087;&#1088;&#1086;&#1075;&#1088;&#1072;&#1084;&#1084;&#1099;\&#1086;&#1090;&#1095;&#1077;&#1090;%202005\1%20&#1087;&#1075;.2005%20&#1075;\&#1086;&#1090;&#1095;.%202004%20&#1075;\WINDOWS\&#1056;&#1072;&#1073;&#1086;&#1095;&#1080;&#1081;%20&#1089;&#1090;&#1086;&#1083;\&#1055;&#1088;&#1086;&#1075;%20-2&#1087;&#1075;-2001\EXCEL\BULLET.XLS?FFFF11FA" TargetMode="External"/><Relationship Id="rId1" Type="http://schemas.openxmlformats.org/officeDocument/2006/relationships/externalLinkPath" Target="file:///\\FFFF11FA\BULL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PILOT2/&#48372;&#50728;&#48372;&#45257;/berth/&#48512;&#51088;&#51116;2actu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PILOT2\&#48372;&#50728;&#48372;&#45257;\berth\&#48512;&#51088;&#51116;2actu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WORK\CRP\&#1041;&#1080;&#1079;&#1085;&#1077;&#1089;%20&#1087;&#1083;&#1072;&#1085;&#1099;\&#1050;&#1086;&#1085;&#1076;&#1080;&#1090;&#1077;&#1088;&#1089;&#1082;&#1072;&#1103;\&#1056;&#1072;&#1089;&#1095;&#1077;&#1090;&#1089;&#1090;&#1072;&#1088;&#1099;&#108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KEC_EB\EB_1\PROJECT\BUDGET\WOONAM\CDDB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Project%20&#49688;&#54665;&#47785;&#47197;/A-&#49828;&#53664;&#52852;%20&#49548;&#44033;&#47196;/&#50857;&#51064;&#49548;&#44033;&#47196;(&#53076;&#50724;&#47217;%20&#44148;&#49444;)/&#50857;&#51064;%20&#49892;&#49884;&#49444;&#44228;/&#44552;&#50529;&#45236;&#50669;&#49436;/&#44592;&#44228;&#48516;&#50556;/&#44228;&#50557;&#44552;&#50529;&#45236;&#50669;&#49436;/&#51312;&#51064;&#51089;&#49457;/&#54364;&#51456;-&#45800;&#44032;&#51312;&#49324;&#49436;(&#49828;&#53664;&#5285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Project%20&#49688;&#54665;&#47785;&#47197;\A-&#49828;&#53664;&#52852;%20&#49548;&#44033;&#47196;\&#50857;&#51064;&#49548;&#44033;&#47196;(&#53076;&#50724;&#47217;%20&#44148;&#49444;)\&#50857;&#51064;%20&#49892;&#49884;&#49444;&#44228;\&#44552;&#50529;&#45236;&#50669;&#49436;\&#44592;&#44228;&#48516;&#50556;\&#44228;&#50557;&#44552;&#50529;&#45236;&#50669;&#49436;\&#51312;&#51064;&#51089;&#49457;\&#54364;&#51456;-&#45800;&#44032;&#51312;&#49324;&#49436;(&#49828;&#53664;&#5285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dwent.dwconst.co.kr/mail/9721235.nsf/Inbox/C843A5A8990DE3C549256BA3007EF4B3/$FILE/&#44228;&#51109;&#45236;&#50669;&#49436;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50504;&#52285;&#51452;\C\SK,Seong\DACOM\&#50689;&#50900;\SK,Seong\DACOM\&#48513;&#49688;&#50896;&#48373;&#44396;\WINDOWS\&#48148;&#53461;%20&#54868;&#47732;\GNG\2&#45800;&#44228;10\10&#45800;&#44032;~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44608;&#51116;&#44221;\D\My%20Documents\&#44204;&#51201;\&#44053;&#49328;\&#49436;&#50872;&#51648;&#54616;&#52384;\&#49436;&#50872;&#51648;&#54616;&#52384;&#54200;&#51032;&#49884;&#4944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4889;&#49457;&#51116;\&#44277;&#50976;&#54260;&#45908;\Documents%20and%20Settings\&#48149;&#51064;&#49453;\&#48148;&#53461;%20&#54868;&#47732;\&#48320;&#44221;&#45236;&#50669;&#49436;(1&#5226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46041;&#5089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50504;&#52285;&#51452;\C\SK,Seong\xls\DACOM\&#50696;&#49328;&#45236;&#50669;&#49436;(&#50504;)-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50504;&#52285;&#51452;\C\SK,Seong\xls\DACOM\&#50696;&#49328;&#45236;&#50669;&#49436;(&#505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44277;&#54617;&#49444;&#44228;/&#49444;&#44228;(1)/&#45236;&#50669;&#49436;/&#47932;&#47049;&#49328;&#52636;&#49436;/BOM1-REV.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WORK\&#44277;&#54617;&#49444;&#44228;\&#49444;&#44228;(1)\&#45236;&#50669;&#49436;\&#47932;&#47049;&#49328;&#52636;&#49436;\BOM1-REV.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4608;&#51116;&#44221;\D\&#44277;&#47924;\&#44204;&#51201;\&#45824;&#50864;ENG\&#49340;&#50500;&#50508;&#48120;&#45700;\&#48708;&#51592;&#45768;&#49828;&#44068;&#47084;&#47532;&#54840;&#53588;(&#51204;&#44592;+&#49548;&#48169;)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44397;&#45236;&#44204;&#51201;/&#52380;&#50504;E-MART/&#44204;&#51201;&#44208;&#4428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44397;&#45236;&#44204;&#51201;\&#52380;&#50504;E-MART\&#44204;&#51201;&#44208;&#4428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221;&#49688;&#44277;&#50976;/&#51064;&#52380;&#45436;&#54788;/2&#52264;&#49892;&#54665;/&#49340;&#50689;&#44204;&#51201;/&#45436;&#54788;&#46041;&#51665;&#45800;&#50640;&#45320;&#51648;&#49884;&#49444;&#51204;&#44592;&#44228;&#51109;&#44277;&#49324;3.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44608;&#51221;&#49688;&#44277;&#50976;\&#51064;&#52380;&#45436;&#54788;\2&#52264;&#49892;&#54665;\&#49340;&#50689;&#44204;&#51201;\&#45436;&#54788;&#46041;&#51665;&#45800;&#50640;&#45320;&#51648;&#49884;&#49444;&#51204;&#44592;&#44228;&#51109;&#44277;&#49324;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44608;&#51116;&#44221;\D\&#44277;&#47924;\&#44204;&#51201;\&#45824;&#50864;&#44148;&#49444;\&#45824;&#44396;-&#54252;&#54637;&#44036;%20&#44256;&#49549;&#46020;&#47196;\&#45824;&#44396;-&#54252;&#54637;&#44036;%20&#44256;&#49549;&#46020;&#4719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52572;&#49692;&#52384;\&#47196;&#52972;%20&#46356;&#49828;&#53356;%20(c)\&#44277;&#47924;\&#44277;&#47924;\&#44204;&#51201;\&#45224;&#54620;&#51228;&#51648;\1&#52264;\&#45224;&#54620;&#51228;&#51648;%20&#51221;&#51021;&#44277;&#51109;%20&#51204;&#44592;&#44277;&#49324;(&#52572;&#5133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46041;&#50864;\&#46041;&#50864;&#54868;&#54617;(&#52380;&#505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54889;&#49457;&#51116;\&#44277;&#50976;&#54260;&#45908;\Documents%20and%20Settings\&#48149;&#51064;&#49453;\&#48148;&#53461;%20&#54868;&#47732;\&#45208;&#49328;&#46308;%20&#49444;&#44228;\&#45208;&#49328;&#46308;%20&#51652;&#51077;&#46020;&#47196;%20&#49888;&#49444;&#44277;&#49324;\&#45208;&#49328;&#46308;&#51652;&#51077;&#46020;&#47196;&#49888;&#49444;&#44277;&#49324;(&#51089;&#50629;&#5147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44428;&#50724;&#51473;\D\&#44228;&#50557;2003\&#45824;&#50864;&#44148;&#49444;\&#53685;&#50689;&#49373;&#49328;&#44592;&#51648;2&#52264;\&#51088;&#44032;&#50857;LNG\CABLE-SIZ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MPRO/DOWN/DATA/&#45236;&#50669;/&#49692;&#45236;&#50669;/&#49548;&#44033;/cost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MPRO\DOWN\DATA\&#45236;&#50669;\&#49692;&#45236;&#50669;\&#49548;&#44033;\cost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54620;&#48120;&#50689;\C\DATA\&#44204;&#51201;&#49436;\&#47215;&#45936;\2002-001(&#49436;&#52488;&#46041;&#51068;&#48152;&#51204;&#4459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2&#44277;&#4439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50504;&#52285;&#51452;\C\SK,Seong\xls\DACOM\&#53685;&#51068;&#51068;&#50948;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44608;&#51116;&#44221;\D\&#44277;&#47924;\&#44204;&#51201;\&#47215;&#45936;&#44148;&#49444;\&#54620;&#47548;&#50896;\&#44277;&#45236;&#50669;(&#51204;&#44592;&#44277;&#4932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44396;&#51312;&#4793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My%20Documents/&#44204;&#51201;&#51088;&#47308;/&#44397;&#45236;/&#49328;&#50629;&#49444;&#48708;/Celltrion_Bio/&#51649;&#51217;&#48708;/My%20Documents/&#51077;&#52272;&#48143;&#49892;&#54665;PJ-&#51089;&#50629;&#51473;/&#49436;&#50872;&#54868;&#47141;4,5&#54840;&#44592;&#53448;&#51656;/&#49436;&#50872;&#54868;&#47141;(&#51204;&#44592;)&#45236;&#50669;&#4943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My%20Documents\&#44204;&#51201;&#51088;&#47308;\&#44397;&#45236;\&#49328;&#50629;&#49444;&#48708;\Celltrion_Bio\&#51649;&#51217;&#48708;\My%20Documents\&#51077;&#52272;&#48143;&#49892;&#54665;PJ-&#51089;&#50629;&#51473;\&#49436;&#50872;&#54868;&#47141;4,5&#54840;&#44592;&#53448;&#51656;\&#49436;&#50872;&#54868;&#47141;(&#51204;&#44592;)&#45236;&#50669;&#4943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1.&#51088;&#44552;/&#51088;&#44552;&#52509;&#44292;(20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1.&#51088;&#44552;\&#51088;&#44552;&#52509;&#44292;(20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44608;&#51116;&#44221;\d\My%20Documents\&#44204;&#51201;\&#44053;&#49328;\&#44396;&#48120;&#49888;&#50500;&#5358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44608;&#51116;&#44221;\D\&#44277;&#47924;\&#44204;&#51201;\&#45824;&#50864;ENG\KFSC\K.F.S.C%202ND%20D.C%20CHODONG.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51473;&#47049;&#49328;&#5263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51060;&#50672;&#44540;\2001&#44592;&#49696;&#48512;\WINDOWS\TEMP\UserTemp\XLSdata\BANPO\&#48152;&#54252;(&#45824;&#50864;&#49892;&#5466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44608;&#44221;&#48124;\C\My%20Documents\&#44592;&#49696;&#48512;\&#44204;&#5120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44608;&#51116;&#44221;\d\My%20Documents\&#44204;&#51201;\&#44053;&#49328;\&#51068;&#50896;&#46041;\&#51068;&#50896;&#46041;js&#48716;&#463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018-3CATALYST.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harelwrrelec\ELEC\LwrA\&#50896;&#48376;\&#44592;&#48152;&#49884;&#49444;(&#44592;&#44228;24&#44060;&#50900;Tota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44608;&#51116;&#44221;\D\&#44277;&#47924;\&#47928;&#49436;\&#47215;&#45936;\&#47928;&#49436;\&#46041;&#50864;\&#46041;&#50864;&#54868;&#54617;(&#44277;&#51221;&#5436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51076;&#54952;&#51333;\&#46041;&#45824;&#47928;&#49884;&#51109;&#51452;\&#49444;&#44228;&#48320;&#44221;\&#49444;&#44228;&#48320;&#44221;(&#52572;&#51333;)\&#49688;&#47049;&#49328;~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53552;06\C\My%20Documents\11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48124;&#49692;&#44592;\&#44277;&#50976;\&#51088;&#44032;&#50857;LNG\CABLE-SIZE.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51068;&#52404;&#54805;&#50976;&#4604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50504;&#51221;&#44277;&#45800;\&#44277;&#47924;\&#49884;&#54665;&#44208;&#51032;\&#50808;&#51452;\&#44592;&#44228;\%23project\&#50689;&#46020;&#49892;&#49884;&#49444;&#44228;\&#52572;&#51333;&#45236;&#50669;&#49436;ISO\&#506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4889;&#49457;&#51116;\&#44277;&#50976;&#54260;&#45908;\kkk\CONDESER\EQUIP\&#44032;&#49444;TG.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1.&#51088;&#44552;/2002&#51088;&#4455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1.&#51088;&#44552;\2002&#51088;&#4455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B:\&#50500;&#49328;5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50696;&#49328;&#49436;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44608;&#51116;&#44221;\D\&#44277;&#47924;\&#44204;&#51201;\&#47215;&#45936;\CAN,PET&#44277;&#51109;%20PC&#51204;&#50896;&#44277;&#49324;\&#52285;&#45824;\&#52285;&#45824;&#51204;&#44592;(&#49884;&#54744;&#49892;&#51204;&#4632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51312;&#50857;&#47532;\C\&#51312;&#50857;&#47532;\&#44592;&#49696;&#48512;\&#44204;&#51201;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AAA\My%20Documents\esc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52572;&#49345;&#54984;\MY%20DOCUMENTS\&#53685;&#50689;\sky\&#49444;&#44228;&#49436;\Chol98\DOWN\&#48320;&#51204;&#49548;&#45236;&#50669;&#49436;-&#52572;&#51333;-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48149;&#52268;&#55148;\&#44053;&#45224;\My%20Documents\PCH\PROJECT\&#44053;&#45224;\&#45236;&#50669;&#49436;\&#45236;&#50669;&#49436;\&#51068;&#50896;&#45236;&#50669;&#49436;(2&#50900;23&#51068;%2010&#49884;40&#48516;).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47560;&#54252;&#50724;&#48296;&#47532;&#49828;&#53356;\3&#54924;\&#49436;&#50872;&#50669;&#49324;&#51076;&#49884;&#51204;&#47141;&#47932;&#47049;(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51060;&#52384;&#54868;\&#51068;&#50948;&#45824;&#44032;\&#50672;&#46028;&#45236;&#50669;&#51068;&#5094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44608;&#51116;&#44221;\D\&#44277;&#47924;\&#44204;&#51201;\&#45824;&#50864;ENG\&#54400;&#47924;&#50896;&#50857;&#51064;&#47932;&#47448;&#49468;&#53440;\&#48708;&#51592;&#45768;&#49828;&#44068;&#47084;&#47532;&#54840;&#53588;(&#51204;&#44592;+&#49548;&#48169;)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44608;&#51116;&#44221;\D\&#44277;&#47924;\&#44204;&#51201;\&#47215;&#45936;&#50508;&#48120;&#45700;\PET&#54868;&#51116;&#45257;&#46041;&#44592;&#48152;&#48372;&#49688;&#44277;&#4932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Etc\&#44397;&#51228;&#51333;&#54633;&#44592;&#44228;%20&#48320;&#51204;&#49892;%20&#48372;&#50756;&#44277;&#4932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44608;&#51116;&#44221;\D\&#47215;&#45936;\kkkkkkkkkkkk.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44608;&#51116;&#44221;\D\&#44277;&#47924;\&#44228;&#50557;2003\&#54620;&#54868;&#44148;&#49444;\&#50668;&#49688;&#54868;&#47141;&#53552;&#48712;&#48156;&#51204;&#44592;&#51204;&#44592;&#44228;&#51109;\&#50668;&#49688;&#54868;&#47141;&#53552;&#48712;&#48156;&#51204;&#44592;&#51204;&#44592;&#44228;&#51109;&#44204;&#5120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44608;&#49457;&#44508;\&#49892;&#54665;(&#51068;&#48512;&#54616;\My%20Documents\IMSI\&#53664;&#44148;\&#49444;&#44228;&#49436;\&#49444;&#48320;&#44221;2\&#52572;&#51333;&#51089;&#49457;.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L1\SYS\USER\EP\&#44428;&#49440;&#51204;&#44592;\PRIV\KSC\FORM\J_SCH.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54889;&#54805;&#44540;\MY%20DOCUMENTS\UNIWIN98\DOWN\&#45817;&#51652;&#54868;&#47141;1.2&#51204;&#49440;&#44288;&#51217;&#51648;4&#52264;&#44277;&#49324;&#45236;&#50669;&#49436;(&#4404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54889;&#49457;&#51116;\&#44277;&#50976;&#54260;&#45908;\&#54540;&#47004;&#53944;\11_&#54788;&#51109;&#49548;&#51109;&#54924;&#51032;\02.4&#52264;\&#54788;&#51109;&#50900;&#48324;&#51217;&#49688;\&#48376;&#48512;&#51064;&#50896;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B:\&#50500;&#49328;6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EPT/1DAAJ/9512/&#50900;&#52264;951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50808;&#48512;&#49892;&#50808;&#44592;&#44204;&#51201;-&#51221;&#4932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54788;&#51109;\&#54868;&#44257;&#47215;&#45936;\&#54868;&#44257;&#46041;%20&#47215;&#45936;%20&#50629;&#52404;%20&#44204;&#512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52572;&#49345;&#54984;\MY%20DOCUMENTS\&#49373;&#49328;&#44592;&#51648;(&#47928;&#49436;)\&#45236;&#50669;&#49436;\000918-&#52572;&#51333;\&#48320;&#51204;&#49548;&#45236;&#50669;&#49436;-%23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52572;&#49345;&#54984;\MY%20DOCUMENTS\&#49373;&#49328;&#44592;&#51648;(&#47928;&#49436;)\&#45236;&#50669;&#49436;\000918-&#52572;&#51333;\&#48320;&#51204;&#49548;&#45236;&#50669;&#49436;-&#52572;&#51333;-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52572;&#49345;&#54984;\MY%20DOCUMENTS\&#53685;&#50689;\sky\&#49444;&#44228;&#49436;\Chol98\DOWN\&#48320;&#51204;&#49548;&#45236;&#50669;&#49436;-%23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JJS\KGCGJ1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44608;&#51116;&#44221;\D\&#47215;&#45936;\&#50668;&#51032;&#46020;&#48177;&#51312;&#50500;&#54028;&#53944;\&#50668;&#51032;&#46020;&#48177;&#51312;&#50500;&#54028;&#53944;_&#44204;&#512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YOUNG\&#44592;&#44228;&#44277;&#47924;\SHJ\&#48513;&#54620;&#50896;&#51204;\SIHANG\CP-M1\LINER-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oc-svr\&#50689;&#50629;&#48376;&#48512;\&#54532;&#47196;&#51229;&#53944;\sk&#53588;&#47112;&#53092;\&#48516;&#45817;&#49324;&#50725;\&#53588;&#47112;&#53092;&#51228;&#52636;\WINDOWS\&#48148;&#53461;%20&#54868;&#47732;\&#51312;&#50689;&#50865;\RYH\NW\HBS\&#47560;&#49324;&#5492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LWRRCASPER\99&#45380;\97plan\97plan87pF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54889;&#49457;&#51116;\&#44277;&#50976;&#54260;&#45908;\&#44060;&#47029;&#44204;&#51201;\&#51204;&#51452;&#54868;&#49328;\&#48512;&#52380;&#49345;&#46041;\&#44060;&#47029;&#44204;&#51201;I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EPT\1DAAJ\9512\&#50900;&#52264;951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54620;&#48120;&#50689;\C\DATA\&#44204;&#51201;&#49436;\&#45824;&#50864;\2001&#45380;\2001-&#51648;&#54616;&#52384;6&#54840;&#49440;&#44032;&#47196;&#46321;&#51060;&#49444;&#44277;&#49324;(D).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50504;&#52285;&#51452;\C\SK,Seong\DACOM\&#50689;&#50900;\WINDOWS\&#48148;&#53461;%20&#54868;&#47732;\GNG\2&#45800;&#44228;10\10&#45800;&#44032;~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harelwrrelec\ELEC\SHJ\&#48513;&#54620;&#50896;&#51204;\SIHANG\CP-M2\&#50696;&#49328;M2-X.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harelwrrelec\ELEC\My%20Documents\IMSI\&#53664;&#44148;\&#49444;&#44228;&#49436;\&#51221;&#49328;&#51312;&#49436;2\&#49888;&#44508;ITEM\&#52572;&#51333;&#51089;&#4945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45824;&#47548;%20&#51452;&#53469;&#51204;&#49884;&#44288;%2060&#54217;&#54805;%20&#44060;&#48372;&#49688;&#44277;&#49324;-&#50724;&#4753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Tt\c\temp\&#44608;&#45824;&#5100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48148;&#53461;%20&#54868;&#47732;/0.&#45236;&#52293;&#49345;/CostCenter.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48148;&#53461;%20&#54868;&#47732;\0.&#45236;&#52293;&#49345;\CostCenter.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h:\&#50629;&#47924;\&#52880;&#45768;&#49828;&#53552;&#44288;&#47144;\&#52880;&#45768;&#49828;&#53552;&#49444;&#44228;&#50857;&#50669;&#44288;&#47144;\&#52572;&#51333;&#49688;&#51221;&#48516;\&#51228;&#48376;&#50857;\&#52384;&#44540;&#49688;&#47049;(&#49324;&#44553;&#4851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Documents%20and%20Settings/&#44608;&#48176;&#51652;/My%20Documents/Project/&#52397;&#51452;&#44368;&#48372;/1&#52264;/&#50629;&#52404;&#44204;&#51201;(1113)/&#44592;&#44228;/&#53468;&#54788;E&amp;C/&#49324;&#54616;&#51077;&#52272;&#45236;&#50669;&#48516;&#494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Documents%20and%20Settings\&#44608;&#48176;&#51652;\My%20Documents\Project\&#52397;&#51452;&#44368;&#48372;\1&#52264;\&#50629;&#52404;&#44204;&#51201;(1113)\&#44592;&#44228;\&#53468;&#54788;E&amp;C\&#49324;&#54616;&#51077;&#52272;&#45236;&#50669;&#48516;&#49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50976;&#51221;&#55148;\&#44204;&#51201;&#49436;\&#44204;&#51201;&#49436;\&#44592;&#49696;&#50689;&#50629;&#48512;&#44204;&#51201;\&#44204;&#51201;&#49436;\MQ\20\&#54788;&#51109;&#48324;\&#51648;&#54616;&#52384;\&#49444;&#44228;&#44032;\&#53804;&#52272;&#44032;\&#49345;&#46020;&#45236;&#5066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44608;&#51116;&#44221;\d\&#44277;&#47924;\&#44204;&#51201;\&#54620;&#54868;\&#47560;&#54252;&#50724;&#48296;&#47532;&#49828;&#53356;\3&#54924;\&#47560;&#54252;%20&#50724;&#48296;&#47532;&#49828;&#53356;%20&#51076;&#49884;&#46041;&#47141;(H&#48320;&#45824;)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0504;&#52285;&#51452;\C\SK,Seong\xls\DACOM\&#44277;&#53685;&#51088;&#473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5\d\Data-USER4\&#44033;&#51333;&#47928;&#49436;&#50577;&#49885;\&#53685;&#49888;&#47581;-&#44228;&#50557;&#49436;&#47448;&#50577;&#4988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2572;&#49345;&#54984;\MY%20DOCUMENTS\WINDOWS\TEMP\&#47215;&#45936;&#49660;&#54609;&#48512;&#54217;&#51216;&#48729;&#52629;&#5067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54620;&#54868;\&#47928;&#49436;\OFFICE\S,W\&#49345;&#5498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52572;&#49345;&#54984;\MY%20DOCUMENTS\&#44204;&#51201;\&#45824;&#54620;&#51008;&#48149;&#51648;\&#45824;&#54620;&#51008;&#48149;&#51648;(&#51076;&#49884;&#46041;&#4714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KEC_EB\EB_1\PROJECT\BUDGET\WOONAM\CHUMDAN\BS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relwrrelec\ELEC\My%20Documents\IMSI\&#53664;&#44148;\&#49444;&#44228;&#49436;\&#51221;&#49328;&#51312;&#49436;2\&#44592;&#51316;ITEM\&#52572;&#51333;&#51089;&#4945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JH\&#50976;&#47749;&#5165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batov/Desktop/&#1048;&#1070;&#1053;&#1068;/&#1048;&#1075;&#1083;&#1099;%20&#1090;&#1077;&#1088;&#1084;&#1077;&#1079;%20&#1089;&#1101;&#1079;/FM_PRO_v1.8.b10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48149;&#50756;&#44540;\C\SINGLE\OFFICE40\TEMP\&#46020;&#44257;&#49324;&#50629;\3&#52264;&#49324;&#50629;\&#54788;&#51109;&#51648;&#50896;\SOM\&#46020;&#44257;&#49324;&#50629;\3&#52264;&#49324;&#50629;\&#49324;&#51204;&#44160;&#53664;\&#44592;&#46181;&#48708;&#4436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48128;&#47532;&#50724;&#47112;/&#50896;&#44032;/&#46020;&#44553;(244&#506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48128;&#47532;&#50724;&#47112;\&#50896;&#44032;\&#46020;&#44553;(244&#506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54788;&#51089;&#50629;&#51473;\KOGAS\&#44277;&#49324;&#49444;&#44228;&#49436;PILOT\&#45236;&#50669;&#49436;\&#44592;&#44592;&#44592;&#52488;&#45236;&#50669;&#4943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ESIGN\GHJY\GHJY31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44608;&#51116;&#44221;\D\&#44277;&#47924;\&#44204;&#51201;\&#47215;&#45936;&#44148;&#49444;\&#54620;&#47548;&#50896;\&#54620;&#47548;&#50896;&#44204;&#51201;&#4943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44068;&#47084;&#47532;&#50500;%20&#49688;&#50896;&#5121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44608;&#51116;&#44221;\D\&#44277;&#47924;\&#44204;&#51201;\&#54620;&#54868;\&#51104;&#49892;&#44068;&#47084;&#47532;&#50500;\K12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harelwrrelec\ELEC\nlmmail\mail\&#49892;&#5466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9911-254\project\&#51089;&#50629;&#51473;\&#54028;&#53356;&#48624;&#49324;&#51204;&#44277;&#49324;\&#53664;&#47785;&#52628;&#51221;&#45236;&#5066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48124;&#49692;&#44592;\&#44277;&#50976;\&#51088;&#44032;&#50857;LNG\TRY-SIZ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54889;&#49457;&#51116;\&#44277;&#50976;&#54260;&#45908;\&#48512;&#51648;&#51221;&#47532;%20&#48149;&#51064;&#49453;\d-drive\&#51221;&#49328;\&#54620;&#51204;\C2\C2-4&#54840;&#44592;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54620;&#48120;&#50689;\DATA\&#52380;&#47532;&#50504;\CHOL2000\DOWN\YES2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8.Temp/20020401/SAP3&#50900;&#49892;&#51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8.Temp\20020401\SAP3&#50900;&#49892;&#51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Etc\&#45824;&#54620;&#51008;&#48149;&#51648;\&#45824;&#54620;&#51008;&#48149;&#51648;(1&#505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ILW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45236;&#47576;&#45824;&#47196;\&#49892;&#54665;&#45236;&#50669;\&#44592;&#44228;&#49324;&#51221;.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omb\project\PROJECT\BUDGET\WOONAM\CDDB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44204;&#51201;\dongbu\&#49345;&#50516;&#46041;%20&#50676;&#49373;&#49328;%20&#44204;&#51201;&#51228;&#52636;\&#44228;&#51109;&#44277;&#45236;&#50669;-1&#50900;30&#510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51221;&#49688;&#54788;\D\RJH\&#50976;&#47749;&#5165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54540;&#47004;&#53944;/03_2003&#49324;&#50629;&#44228;&#54925;/&#49324;&#50629;&#44228;&#54925;/&#51665;&#44228;&#5436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54540;&#47004;&#53944;\03_2003&#49324;&#50629;&#44228;&#54925;\&#49324;&#50629;&#44228;&#54925;\&#51665;&#44228;&#5436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indows/&#48148;&#53461;%20&#54868;&#47732;/&#44277;&#45236;&#50669;/&#44592;&#44228;/YANGGU/douc/YG-NEWN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Windows\&#48148;&#53461;%20&#54868;&#47732;\&#44277;&#45236;&#50669;\&#44592;&#44228;\YANGGU\douc\YG-NEW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608;&#51116;&#44221;\D\My%20Documents\&#44204;&#51201;\Etc\&#44397;&#51228;&#51333;&#54633;&#44592;&#44228;%20&#48320;&#51204;&#49892;%20&#48372;&#50756;&#44277;&#4932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52572;&#49692;&#52384;\&#47196;&#52972;%20&#46356;&#49828;&#53356;%20(c)\My%20Documents\&#44204;&#51201;\&#50689;&#54413;\&#44537;&#54032;&#51228;&#51312;&#51109;(&#51204;&#44592;)\&#44537;&#54032;%20&#51228;&#51312;(&#51204;&#44592;&#44204;&#512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333;&#51068;/2003/&#53664;&#47785;&#54540;&#47004;&#53944;/&#46160;&#47448;&#45348;&#44144;&#47532;/&#46020;&#44553;/&#46160;&#47448;,&#48152;&#50900;&#45817;%20&#51068;&#50948;&#45824;&#44032;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YOUNG\&#44592;&#44228;&#44277;&#47924;\SHJ\&#48513;&#54620;&#50896;&#51204;\SIHANG\CP-M1\BOP56-B.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SERVER\&#49884;&#44277;&#48512;\&#44277;&#49324;&#48512;\&#50689;&#50629;\hit&#44204;&#51201;\&#44592;&#53440;\GP083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51060;&#49345;&#51312;\&#54620;&#51204;&#51648;&#50896;\My%20Documents\IMSI\&#53664;&#44148;\&#49444;&#44228;&#49436;\&#51221;&#49328;&#51312;&#49436;2\&#44592;&#51316;ITEM\&#52572;&#51333;&#51089;&#4945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INGLE/EMAIL/temp/02/980226%20&#54056;&#49496;MESA&#48716;&#4637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SINGLE\EMAIL\temp\02\980226%20&#54056;&#49496;MESA&#48716;&#4637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2572;&#49692;&#52384;\&#47196;&#52972;%20&#46356;&#49828;&#53356;%20(c)\My%20Documents\&#44204;&#51201;\&#44053;&#49328;\&#44204;&#51201;\&#44053;&#49328;\&#44204;&#51201;\&#44053;&#49328;\&#49345;&#5498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S,W\&#49345;&#5498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YES-I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46041;&#50864;\&#54620;&#54868;\S,W\&#49345;&#5498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333;&#51068;/2003/&#53664;&#47785;&#54540;&#47004;&#53944;/&#44552;&#51221;&#49912;&#51060;&#53364;&#44221;&#44592;&#51109;/My%20Documents/1999&#45380;/&#50696;&#49328;-&#45236;&#50669;&#49436;/&#50696;&#49328;&#44288;&#47144;&#49436;&#47448;/99-04-19-&#49436;&#50872;&#45824;&#44288;&#47144;/99-04-19-&#49436;&#50872;&#45824;&#44288;&#47144;(&#49688;&#51221;&#5147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44608;&#51333;&#51068;\2003\&#53664;&#47785;&#54540;&#47004;&#53944;\&#44552;&#51221;&#49912;&#51060;&#53364;&#44221;&#44592;&#51109;\My%20Documents\1999&#45380;\&#50696;&#49328;-&#45236;&#50669;&#49436;\&#50696;&#49328;&#44288;&#47144;&#49436;&#47448;\99-04-19-&#49436;&#50872;&#45824;&#44288;&#47144;\99-04-19-&#49436;&#50872;&#45824;&#44288;&#47144;(&#49688;&#51221;&#5147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L1\SYS\USER\EP\&#44428;&#49440;&#51204;&#44592;\HHJ\PLAN\VALV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backup/My%20Documents/My%20Documents/YOON/&#45824;&#50864;/2001-206(CAWTHORNE%20CHANNEL&#51064;&#44148;&#48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L1\SYS\USER\EP\&#44428;&#49440;&#51204;&#44592;\&#44428;&#4944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54620;&#54868;\&#44204;&#51201;\&#54620;&#54868;\&#50724;&#54168;&#46972;&#49444;&#48320;(1&#52264;)KK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51221;&#49688;&#54788;\D\&#51032;&#51221;&#48512;\&#51032;&#51221;&#48512;&#48320;&#4422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51060;&#49457;&#52384;\&#49892;&#54665;&#46020;&#44553;&#45236;&#50669;\Project\&#45824;&#44396;&#50676;&#48337;&#54633;\&#49892;&#54665;&#50696;&#49328;\&#45824;&#44396;&#48176;&#44288;&#44204;&#51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44592;&#51316;&#51204;&#49884;&#511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harelwrrelec\ELEC\CONDESER\EQUIP\&#44032;&#49444;TG.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50976;&#51221;&#55148;\&#44204;&#51201;&#49436;\RJH\&#50976;&#47749;&#5165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980645\data\99\&#44204;&#51201;\PIPE_SU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My%20Documents/Data/TDI/&#52384;&#4426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ocuments%20and%20Settings\Administrator\&#48148;&#53461;%20&#54868;&#47732;\&#49436;&#48260;10%20(Gdfs)&#51032;%20&#44053;&#51652;)\Documents%20and%20Settings\&#51064;&#49688;\Local%20Settings\Temp\_AZTMP3_\My%20Documents\Data\TDI\&#52384;&#4426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My%20Documents\Closing\DIC\st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sys_cabling_1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4608;&#51116;&#44221;\d\&#44277;&#47924;\&#44204;&#51201;\&#54620;&#54868;\&#47560;&#54252;&#50724;&#48296;&#47532;&#49828;&#53356;\3&#54924;\&#49436;&#50872;&#50669;&#49324;&#51076;&#49884;&#51204;&#47141;&#47932;&#47049;(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S.K\&#44592;&#49457;(&#48513;&#54620;&#49328;7&#50900;).V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harelwrrelec\ELEC\LwrA\&#49688;&#51221;&#44592;&#48152;&#49884;&#49444;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51312;&#50857;&#47532;\&#44592;&#49696;&#48512;\&#44204;&#512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54889;&#54805;&#44540;\C\My%20Documents\(&#51452;&#44277;)&#52384;&#49328;&#46041;&#50500;&#54028;&#5394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ентера пи_экспорт"/>
      <sheetName val="парентер пит импо"/>
      <sheetName val="тонна_им перентерал"/>
      <sheetName val="серд-сос лек импорт"/>
      <sheetName val="сер сос  тонн_импорт"/>
      <sheetName val="сер сосу стоим экспорт"/>
      <sheetName val="сер сосу тонн_экспорт"/>
      <sheetName val="кардио невр импорт сумма"/>
      <sheetName val="_кардиол нев импорт тонн"/>
      <sheetName val="онколо импорт_в сум"/>
      <sheetName val="онколо импорт в тоннах"/>
      <sheetName val="онколог экспорт в сум"/>
      <sheetName val="онколог экспорт_в тонн"/>
      <sheetName val="ПаспортРУС"/>
      <sheetName val="ПаспортEnglish"/>
      <sheetName val="Форма-отчета 16"/>
      <sheetName val="импортеров_в сум"/>
      <sheetName val="импортеров_в тоннах"/>
      <sheetName val="экспортеров_в тонн"/>
      <sheetName val="экспорт в сум"/>
      <sheetName val="БП Анг"/>
      <sheetName val="Project Cost (2)"/>
      <sheetName val="NPV-IRR-PI-PP (2)"/>
      <sheetName val="Чуств."/>
      <sheetName val="База данных"/>
      <sheetName val="ПаспортRUS"/>
      <sheetName val="ПаспортENG"/>
      <sheetName val="Полезные сайты"/>
      <sheetName val="___"/>
      <sheetName val="Диаг1"/>
      <sheetName val="Диаг.6"/>
      <sheetName val="Диагр"/>
      <sheetName val="Диаг-"/>
      <sheetName val="Диаг 3"/>
      <sheetName val="Форма №5"/>
      <sheetName val="Input1"/>
      <sheetName val="Лист1 (2)"/>
      <sheetName val="Depreciat"/>
      <sheetName val="Loans1"/>
      <sheetName val="Input3"/>
      <sheetName val="Input4"/>
      <sheetName val="Диаг -1"/>
      <sheetName val="Спецификация9эт"/>
      <sheetName val="9 эт тип панельный"/>
      <sheetName val="---------"/>
      <sheetName val="ТЭП"/>
      <sheetName val="Project Cost"/>
      <sheetName val="FinPlan"/>
      <sheetName val="ProdPlan"/>
      <sheetName val="SalePlan"/>
      <sheetName val="Loans"/>
      <sheetName val="Taxes"/>
      <sheetName val="CostTotal"/>
      <sheetName val="CostSold"/>
      <sheetName val="Себестоимость"/>
      <sheetName val="ProfLoss"/>
      <sheetName val="WorkCap"/>
      <sheetName val="CashFlow"/>
      <sheetName val="NPV-IRR-PI-PP"/>
      <sheetName val="Present"/>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109">
          <cell r="D109">
            <v>30</v>
          </cell>
          <cell r="E109">
            <v>56</v>
          </cell>
          <cell r="F109">
            <v>71</v>
          </cell>
        </row>
      </sheetData>
      <sheetData sheetId="1">
        <row r="93">
          <cell r="D93">
            <v>6016</v>
          </cell>
          <cell r="E93">
            <v>4515</v>
          </cell>
          <cell r="F93">
            <v>7351</v>
          </cell>
        </row>
        <row r="108">
          <cell r="D108">
            <v>3498</v>
          </cell>
          <cell r="E108">
            <v>4806</v>
          </cell>
          <cell r="F108">
            <v>4666</v>
          </cell>
        </row>
        <row r="124">
          <cell r="D124">
            <v>1524</v>
          </cell>
          <cell r="E124">
            <v>1947</v>
          </cell>
          <cell r="F124">
            <v>2331</v>
          </cell>
        </row>
        <row r="133">
          <cell r="D133">
            <v>0</v>
          </cell>
          <cell r="E133">
            <v>2028</v>
          </cell>
          <cell r="F133">
            <v>1506</v>
          </cell>
        </row>
        <row r="143">
          <cell r="D143">
            <v>1791</v>
          </cell>
          <cell r="E143">
            <v>802</v>
          </cell>
          <cell r="F143">
            <v>1189</v>
          </cell>
        </row>
        <row r="160">
          <cell r="D160">
            <v>1339</v>
          </cell>
          <cell r="E160">
            <v>514</v>
          </cell>
          <cell r="F160">
            <v>474</v>
          </cell>
        </row>
      </sheetData>
      <sheetData sheetId="2">
        <row r="65">
          <cell r="F65">
            <v>13454</v>
          </cell>
          <cell r="H65">
            <v>8535</v>
          </cell>
          <cell r="J65">
            <v>22251</v>
          </cell>
        </row>
        <row r="93">
          <cell r="F93">
            <v>7540</v>
          </cell>
          <cell r="H93">
            <v>9485</v>
          </cell>
          <cell r="J93">
            <v>10194</v>
          </cell>
        </row>
        <row r="110">
          <cell r="F110">
            <v>2998</v>
          </cell>
          <cell r="H110">
            <v>3771</v>
          </cell>
          <cell r="J110">
            <v>4892</v>
          </cell>
        </row>
        <row r="119">
          <cell r="F119">
            <v>0</v>
          </cell>
          <cell r="H119">
            <v>4861</v>
          </cell>
          <cell r="J119">
            <v>2776</v>
          </cell>
        </row>
        <row r="121">
          <cell r="F121">
            <v>3346</v>
          </cell>
          <cell r="H121">
            <v>1653</v>
          </cell>
          <cell r="J121">
            <v>2749</v>
          </cell>
        </row>
        <row r="136">
          <cell r="F136">
            <v>1883</v>
          </cell>
          <cell r="H136">
            <v>1052</v>
          </cell>
          <cell r="J136">
            <v>976</v>
          </cell>
        </row>
      </sheetData>
      <sheetData sheetId="3">
        <row r="65">
          <cell r="D65">
            <v>876453</v>
          </cell>
          <cell r="E65">
            <v>861141</v>
          </cell>
          <cell r="F65">
            <v>1174586</v>
          </cell>
        </row>
        <row r="72">
          <cell r="D72">
            <v>756602</v>
          </cell>
          <cell r="E72">
            <v>821996</v>
          </cell>
          <cell r="F72">
            <v>1029242</v>
          </cell>
        </row>
        <row r="123">
          <cell r="D123">
            <v>149742</v>
          </cell>
          <cell r="E123">
            <v>168302</v>
          </cell>
          <cell r="F123">
            <v>186691</v>
          </cell>
        </row>
        <row r="126">
          <cell r="D126">
            <v>0</v>
          </cell>
          <cell r="E126">
            <v>0</v>
          </cell>
          <cell r="F126">
            <v>171671</v>
          </cell>
        </row>
        <row r="147">
          <cell r="D147">
            <v>71007</v>
          </cell>
          <cell r="E147">
            <v>89892</v>
          </cell>
          <cell r="F147">
            <v>101567</v>
          </cell>
        </row>
        <row r="165">
          <cell r="D165">
            <v>34536</v>
          </cell>
          <cell r="E165">
            <v>38130</v>
          </cell>
          <cell r="F165">
            <v>48869</v>
          </cell>
        </row>
      </sheetData>
      <sheetData sheetId="4">
        <row r="54">
          <cell r="F54">
            <v>23819</v>
          </cell>
          <cell r="H54">
            <v>26398</v>
          </cell>
          <cell r="J54">
            <v>30281</v>
          </cell>
        </row>
        <row r="56">
          <cell r="F56">
            <v>20698</v>
          </cell>
          <cell r="H56">
            <v>26289</v>
          </cell>
          <cell r="J56">
            <v>28579</v>
          </cell>
        </row>
        <row r="76">
          <cell r="F76">
            <v>0</v>
          </cell>
          <cell r="H76">
            <v>0</v>
          </cell>
          <cell r="J76">
            <v>16709</v>
          </cell>
        </row>
        <row r="80">
          <cell r="F80">
            <v>9811</v>
          </cell>
          <cell r="H80">
            <v>11240</v>
          </cell>
          <cell r="J80">
            <v>14635</v>
          </cell>
        </row>
        <row r="95">
          <cell r="F95">
            <v>7756</v>
          </cell>
          <cell r="H95">
            <v>9041</v>
          </cell>
          <cell r="J95">
            <v>10525</v>
          </cell>
        </row>
        <row r="120">
          <cell r="F120">
            <v>4888</v>
          </cell>
          <cell r="H120">
            <v>4707</v>
          </cell>
          <cell r="J120">
            <v>5033</v>
          </cell>
        </row>
      </sheetData>
      <sheetData sheetId="5">
        <row r="105">
          <cell r="D105">
            <v>4557</v>
          </cell>
          <cell r="E105">
            <v>5129</v>
          </cell>
          <cell r="F105">
            <v>17215</v>
          </cell>
        </row>
      </sheetData>
      <sheetData sheetId="6"/>
      <sheetData sheetId="7">
        <row r="16">
          <cell r="C16">
            <v>565594</v>
          </cell>
          <cell r="D16">
            <v>615468</v>
          </cell>
        </row>
        <row r="41">
          <cell r="C41">
            <v>257</v>
          </cell>
          <cell r="D41">
            <v>1893</v>
          </cell>
        </row>
      </sheetData>
      <sheetData sheetId="8">
        <row r="53">
          <cell r="F53">
            <v>23819</v>
          </cell>
          <cell r="H53">
            <v>26398</v>
          </cell>
          <cell r="J53">
            <v>30281</v>
          </cell>
        </row>
        <row r="55">
          <cell r="F55">
            <v>20698</v>
          </cell>
          <cell r="H55">
            <v>26289</v>
          </cell>
          <cell r="J55">
            <v>28579</v>
          </cell>
        </row>
        <row r="95">
          <cell r="F95">
            <v>7756</v>
          </cell>
          <cell r="H95">
            <v>9041</v>
          </cell>
          <cell r="J95">
            <v>10525</v>
          </cell>
        </row>
      </sheetData>
      <sheetData sheetId="9">
        <row r="64">
          <cell r="D64">
            <v>876453</v>
          </cell>
          <cell r="E64">
            <v>861141</v>
          </cell>
          <cell r="F64">
            <v>1174586</v>
          </cell>
        </row>
        <row r="70">
          <cell r="D70">
            <v>756602</v>
          </cell>
          <cell r="E70">
            <v>821996</v>
          </cell>
          <cell r="F70">
            <v>1029242</v>
          </cell>
        </row>
        <row r="123">
          <cell r="D123">
            <v>149742</v>
          </cell>
          <cell r="E123">
            <v>168302</v>
          </cell>
          <cell r="F123">
            <v>186691</v>
          </cell>
        </row>
        <row r="144">
          <cell r="D144">
            <v>70957</v>
          </cell>
          <cell r="E144">
            <v>89892</v>
          </cell>
          <cell r="F144">
            <v>99433</v>
          </cell>
        </row>
        <row r="164">
          <cell r="D164">
            <v>34536</v>
          </cell>
          <cell r="E164">
            <v>38130</v>
          </cell>
          <cell r="F164">
            <v>48869</v>
          </cell>
        </row>
      </sheetData>
      <sheetData sheetId="10">
        <row r="53">
          <cell r="F53">
            <v>23819</v>
          </cell>
          <cell r="H53">
            <v>26398</v>
          </cell>
          <cell r="J53">
            <v>30281</v>
          </cell>
        </row>
        <row r="55">
          <cell r="F55">
            <v>20698</v>
          </cell>
          <cell r="H55">
            <v>26289</v>
          </cell>
          <cell r="J55">
            <v>28579</v>
          </cell>
        </row>
        <row r="74">
          <cell r="F74">
            <v>0</v>
          </cell>
          <cell r="H74">
            <v>0</v>
          </cell>
          <cell r="J74">
            <v>16701</v>
          </cell>
        </row>
        <row r="78">
          <cell r="F78">
            <v>9811</v>
          </cell>
          <cell r="H78">
            <v>11240</v>
          </cell>
        </row>
        <row r="95">
          <cell r="F95">
            <v>7756</v>
          </cell>
          <cell r="H95">
            <v>9041</v>
          </cell>
          <cell r="J95">
            <v>10525</v>
          </cell>
        </row>
        <row r="119">
          <cell r="F119">
            <v>4888</v>
          </cell>
          <cell r="H119">
            <v>4707</v>
          </cell>
          <cell r="J119">
            <v>4925</v>
          </cell>
        </row>
      </sheetData>
      <sheetData sheetId="11">
        <row r="105">
          <cell r="D105">
            <v>4557</v>
          </cell>
          <cell r="E105">
            <v>5129</v>
          </cell>
          <cell r="F105">
            <v>17215</v>
          </cell>
        </row>
      </sheetData>
      <sheetData sheetId="12"/>
      <sheetData sheetId="13"/>
      <sheetData sheetId="14"/>
      <sheetData sheetId="15"/>
      <sheetData sheetId="16"/>
      <sheetData sheetId="17"/>
      <sheetData sheetId="18">
        <row r="67">
          <cell r="E67">
            <v>5847</v>
          </cell>
          <cell r="G67">
            <v>5235</v>
          </cell>
          <cell r="I67">
            <v>10866</v>
          </cell>
        </row>
      </sheetData>
      <sheetData sheetId="19"/>
      <sheetData sheetId="20"/>
      <sheetData sheetId="21">
        <row r="12">
          <cell r="D12">
            <v>21000</v>
          </cell>
        </row>
        <row r="19">
          <cell r="F19">
            <v>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A9" t="str">
            <v>Новое строительство, реконструкция  здания</v>
          </cell>
        </row>
        <row r="10">
          <cell r="D10">
            <v>731000</v>
          </cell>
          <cell r="I10">
            <v>500000</v>
          </cell>
        </row>
        <row r="13">
          <cell r="M13">
            <v>0</v>
          </cell>
        </row>
        <row r="15">
          <cell r="M15">
            <v>0</v>
          </cell>
        </row>
      </sheetData>
      <sheetData sheetId="36"/>
      <sheetData sheetId="37"/>
      <sheetData sheetId="38"/>
      <sheetData sheetId="39">
        <row r="7">
          <cell r="B7" t="str">
            <v xml:space="preserve"> Paracetamol 0.5g tablets  N10</v>
          </cell>
          <cell r="C7">
            <v>1500000</v>
          </cell>
          <cell r="H7">
            <v>9.3333333333333338E-2</v>
          </cell>
        </row>
        <row r="8">
          <cell r="B8" t="str">
            <v xml:space="preserve"> Spiramycin 3mln ED  tablet N10</v>
          </cell>
        </row>
        <row r="10">
          <cell r="B10" t="str">
            <v>Pancreatini  tablets  N60</v>
          </cell>
        </row>
        <row r="13">
          <cell r="B13" t="str">
            <v>Ascorb Acid tablets  N10</v>
          </cell>
        </row>
        <row r="16">
          <cell r="B16" t="str">
            <v>Spironalakton 100 mg N30 kap и Rabeprazol 20mg/Domperidon30mg N30 capsul</v>
          </cell>
        </row>
      </sheetData>
      <sheetData sheetId="40">
        <row r="365">
          <cell r="C365">
            <v>190000</v>
          </cell>
        </row>
        <row r="368">
          <cell r="C368">
            <v>1600</v>
          </cell>
        </row>
        <row r="385">
          <cell r="B385">
            <v>6</v>
          </cell>
        </row>
        <row r="386">
          <cell r="B386">
            <v>19</v>
          </cell>
        </row>
        <row r="387">
          <cell r="B387">
            <v>2</v>
          </cell>
        </row>
      </sheetData>
      <sheetData sheetId="41"/>
      <sheetData sheetId="42"/>
      <sheetData sheetId="43"/>
      <sheetData sheetId="44"/>
      <sheetData sheetId="45"/>
      <sheetData sheetId="46">
        <row r="6">
          <cell r="B6">
            <v>42240</v>
          </cell>
          <cell r="C6">
            <v>0</v>
          </cell>
          <cell r="P6">
            <v>0</v>
          </cell>
        </row>
        <row r="7">
          <cell r="B7">
            <v>0</v>
          </cell>
          <cell r="C7">
            <v>0</v>
          </cell>
          <cell r="P7">
            <v>0</v>
          </cell>
        </row>
        <row r="8">
          <cell r="B8">
            <v>739200</v>
          </cell>
          <cell r="C8">
            <v>316800</v>
          </cell>
          <cell r="K8">
            <v>200000</v>
          </cell>
          <cell r="O8">
            <v>539200</v>
          </cell>
          <cell r="P8">
            <v>316800</v>
          </cell>
        </row>
        <row r="9">
          <cell r="C9">
            <v>731000</v>
          </cell>
        </row>
        <row r="10">
          <cell r="B10">
            <v>20000</v>
          </cell>
          <cell r="C10">
            <v>0</v>
          </cell>
        </row>
        <row r="11">
          <cell r="B11">
            <v>50000</v>
          </cell>
          <cell r="C11">
            <v>0</v>
          </cell>
        </row>
        <row r="12">
          <cell r="C12">
            <v>68934</v>
          </cell>
          <cell r="P12">
            <v>68934</v>
          </cell>
        </row>
        <row r="14">
          <cell r="B14">
            <v>0</v>
          </cell>
          <cell r="C14">
            <v>0</v>
          </cell>
          <cell r="P14">
            <v>0</v>
          </cell>
        </row>
        <row r="16">
          <cell r="O16">
            <v>0.33804986391336306</v>
          </cell>
          <cell r="P16">
            <v>0.31004527507397545</v>
          </cell>
        </row>
        <row r="17">
          <cell r="B17">
            <v>120634.45368229131</v>
          </cell>
          <cell r="C17">
            <v>92782.627165185957</v>
          </cell>
        </row>
        <row r="20">
          <cell r="B20">
            <v>31822.334889881702</v>
          </cell>
          <cell r="C20">
            <v>44286.618901563023</v>
          </cell>
        </row>
        <row r="27">
          <cell r="D27">
            <v>2278700.0346389217</v>
          </cell>
        </row>
        <row r="28">
          <cell r="B28">
            <v>0.4497725777823039</v>
          </cell>
          <cell r="C28">
            <v>0.55022742221769627</v>
          </cell>
          <cell r="G28">
            <v>0.26014070222240426</v>
          </cell>
          <cell r="O28">
            <v>0.36200323694772074</v>
          </cell>
          <cell r="P28">
            <v>0.29008671999529195</v>
          </cell>
        </row>
      </sheetData>
      <sheetData sheetId="47"/>
      <sheetData sheetId="48"/>
      <sheetData sheetId="49">
        <row r="3">
          <cell r="B3">
            <v>345728.83333333337</v>
          </cell>
          <cell r="C3">
            <v>377214.85208333336</v>
          </cell>
          <cell r="D3">
            <v>399440.27708333341</v>
          </cell>
          <cell r="E3">
            <v>421665.70208333345</v>
          </cell>
          <cell r="F3">
            <v>443891.12708333338</v>
          </cell>
          <cell r="G3">
            <v>444508.50000000006</v>
          </cell>
          <cell r="H3">
            <v>415555.43055555562</v>
          </cell>
          <cell r="I3">
            <v>414728.20000000007</v>
          </cell>
          <cell r="J3">
            <v>414728.20000000007</v>
          </cell>
          <cell r="K3">
            <v>414728.20000000007</v>
          </cell>
        </row>
      </sheetData>
      <sheetData sheetId="50"/>
      <sheetData sheetId="51"/>
      <sheetData sheetId="52"/>
      <sheetData sheetId="53"/>
      <sheetData sheetId="54"/>
      <sheetData sheetId="55"/>
      <sheetData sheetId="56"/>
      <sheetData sheetId="57"/>
      <sheetData sheetId="58"/>
      <sheetData sheetId="59">
        <row r="38">
          <cell r="E38">
            <v>1382915.3333333335</v>
          </cell>
          <cell r="F38">
            <v>1509530.0880949004</v>
          </cell>
          <cell r="G38">
            <v>1598431.7880949005</v>
          </cell>
          <cell r="H38">
            <v>1687333.4880949007</v>
          </cell>
          <cell r="I38">
            <v>1776235.1880949005</v>
          </cell>
          <cell r="J38">
            <v>1778034.0000000002</v>
          </cell>
          <cell r="K38">
            <v>1661573.3993117744</v>
          </cell>
          <cell r="L38">
            <v>1658912.8000000003</v>
          </cell>
          <cell r="M38">
            <v>1658912.8000000003</v>
          </cell>
        </row>
        <row r="71">
          <cell r="E71">
            <v>1067961.5794166198</v>
          </cell>
          <cell r="F71">
            <v>1345004.8718012637</v>
          </cell>
          <cell r="G71">
            <v>1380871.6861684374</v>
          </cell>
          <cell r="H71">
            <v>1416738.5005356115</v>
          </cell>
          <cell r="I71">
            <v>1452605.3149027852</v>
          </cell>
          <cell r="J71">
            <v>1230066.3523879047</v>
          </cell>
          <cell r="K71">
            <v>1159503.7812277917</v>
          </cell>
          <cell r="L71">
            <v>1180886.5397985736</v>
          </cell>
          <cell r="M71">
            <v>1180105.0997985736</v>
          </cell>
        </row>
        <row r="73">
          <cell r="E73">
            <v>314953.75391671364</v>
          </cell>
          <cell r="F73">
            <v>164525.21629363671</v>
          </cell>
          <cell r="G73">
            <v>217560.10192646319</v>
          </cell>
          <cell r="H73">
            <v>270594.98755928921</v>
          </cell>
          <cell r="I73">
            <v>323629.87319211522</v>
          </cell>
          <cell r="J73">
            <v>547967.64761209558</v>
          </cell>
          <cell r="K73">
            <v>502069.61808398273</v>
          </cell>
          <cell r="L73">
            <v>478026.26020142669</v>
          </cell>
          <cell r="M73">
            <v>478807.70020142663</v>
          </cell>
        </row>
        <row r="82">
          <cell r="N82">
            <v>0.13460767644984051</v>
          </cell>
        </row>
        <row r="83">
          <cell r="N83">
            <v>1484036.3064042702</v>
          </cell>
        </row>
        <row r="84">
          <cell r="N84">
            <v>1.9987340473568691</v>
          </cell>
        </row>
        <row r="86">
          <cell r="E86">
            <v>69.42806297856572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율적용"/>
      <sheetName val="기계경비(시간당)"/>
      <sheetName val="견"/>
      <sheetName val="부표총괄"/>
    </sheetNames>
    <sheetDataSet>
      <sheetData sheetId="0" refreshError="1"/>
      <sheetData sheetId="1" refreshError="1"/>
      <sheetData sheetId="2" refreshError="1"/>
      <sheetData sheetId="3" refreshError="1"/>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 val="results"/>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 val="оборот"/>
      <sheetName val="Ер Ресурс"/>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row r="4">
          <cell r="O4">
            <v>67.099999999999994</v>
          </cell>
        </row>
      </sheetData>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 val="Зан-ть(р-ны)"/>
      <sheetName val="режа"/>
      <sheetName val="Свод"/>
      <sheetName val="номма-ном"/>
      <sheetName val="Oglavlenie"/>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ow r="4">
          <cell r="O4">
            <v>67.099999999999994</v>
          </cell>
        </row>
      </sheetData>
      <sheetData sheetId="13">
        <row r="4">
          <cell r="O4">
            <v>67.099999999999994</v>
          </cell>
        </row>
      </sheetData>
      <sheetData sheetId="14" refreshError="1"/>
      <sheetData sheetId="15">
        <row r="4">
          <cell r="O4">
            <v>67.099999999999994</v>
          </cell>
        </row>
      </sheetData>
      <sheetData sheetId="16">
        <row r="4">
          <cell r="O4">
            <v>67.099999999999994</v>
          </cell>
        </row>
      </sheetData>
      <sheetData sheetId="17">
        <row r="4">
          <cell r="O4">
            <v>67.099999999999994</v>
          </cell>
        </row>
      </sheetData>
      <sheetData sheetId="18">
        <row r="4">
          <cell r="O4">
            <v>67.099999999999994</v>
          </cell>
        </row>
      </sheetData>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 val="Лист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оборот"/>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gjnht,_rjhpbyf9"/>
      <sheetName val="Фориш_20039"/>
      <sheetName val="Трест02-28факт_8"/>
      <sheetName val="Тахлил_туловчи8"/>
      <sheetName val="физ_тон7"/>
      <sheetName val="Ер_Ресурс7"/>
      <sheetName val="жиззах_янги_раз3"/>
      <sheetName val="для_ГАКа3"/>
      <sheetName val="Data_input1"/>
      <sheetName val="План пр-ва_1"/>
      <sheetName val="План продаж_1"/>
      <sheetName val="Data_input2"/>
      <sheetName val="жиззах_янги_раз4"/>
      <sheetName val="Data_input3"/>
      <sheetName val="gjnht,_rjhpbyf10"/>
      <sheetName val="Фориш_200310"/>
      <sheetName val="Тахлил_туловчи9"/>
      <sheetName val="Трест02-28факт_9"/>
      <sheetName val="физ_тон8"/>
      <sheetName val="Ер_Ресурс8"/>
      <sheetName val="жиззах_янги_раз5"/>
      <sheetName val="для_ГАКа4"/>
      <sheetName val="Data_input4"/>
      <sheetName val="Локально-ресурсная ведом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Ёг_рус1"/>
      <sheetName val="АКЦИЗ_рус1"/>
      <sheetName val="Фориш_20031"/>
      <sheetName val="Prog__rost_tarifov"/>
      <sheetName val="для_ГАКа"/>
      <sheetName val="Доход_2008"/>
      <sheetName val="Лист1_(2)"/>
      <sheetName val="База_23_10_2020"/>
      <sheetName val="06_01_2014"/>
      <sheetName val="tab 19"/>
      <sheetName val="Тегишилмасин"/>
      <sheetName val="БД"/>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изнес план"/>
      <sheetName val="Project Cost (2)"/>
      <sheetName val="NPV-IRR-PI-PP"/>
      <sheetName val="ПаспортRUS"/>
      <sheetName val="ПаспортENG_"/>
      <sheetName val="База данных"/>
      <sheetName val="____"/>
      <sheetName val="Input1"/>
      <sheetName val="Input3"/>
      <sheetName val="Input4"/>
      <sheetName val="Loans1"/>
      <sheetName val="Taxes"/>
      <sheetName val="Диагр."/>
      <sheetName val="Диагр. (2)"/>
      <sheetName val="Диаг-"/>
      <sheetName val="Диагр"/>
      <sheetName val="Диагр (4)"/>
      <sheetName val="Диагр (2)"/>
      <sheetName val="Диаг 3"/>
      <sheetName val="Диаг.6"/>
      <sheetName val="Диаг1"/>
      <sheetName val="ТЭП"/>
      <sheetName val="IRR"/>
      <sheetName val="Depreciat"/>
      <sheetName val="Project Cost"/>
      <sheetName val="FinPlan"/>
      <sheetName val="ProdPlan"/>
      <sheetName val="SalePlan"/>
      <sheetName val="CostSold"/>
      <sheetName val="CostTotal"/>
      <sheetName val="Себестоимость"/>
      <sheetName val="ProfLoss"/>
      <sheetName val="Loans"/>
      <sheetName val="WorkCap"/>
      <sheetName val="CashFlow"/>
      <sheetName val="Present"/>
      <sheetName val="Present 50лет"/>
      <sheetName val="Balance"/>
      <sheetName val="BreakPoint"/>
      <sheetName val="Чувств"/>
    </sheetNames>
    <sheetDataSet>
      <sheetData sheetId="0" refreshError="1"/>
      <sheetData sheetId="1" refreshError="1"/>
      <sheetData sheetId="2" refreshError="1"/>
      <sheetData sheetId="3" refreshError="1"/>
      <sheetData sheetId="4">
        <row r="8">
          <cell r="C8" t="str">
            <v>Проектирование</v>
          </cell>
        </row>
      </sheetData>
      <sheetData sheetId="5" refreshError="1"/>
      <sheetData sheetId="6" refreshError="1"/>
      <sheetData sheetId="7" refreshError="1"/>
      <sheetData sheetId="8" refreshError="1"/>
      <sheetData sheetId="9" refreshError="1"/>
      <sheetData sheetId="10">
        <row r="3">
          <cell r="H3">
            <v>10500</v>
          </cell>
        </row>
      </sheetData>
      <sheetData sheetId="11">
        <row r="7">
          <cell r="C7">
            <v>1500</v>
          </cell>
        </row>
        <row r="8">
          <cell r="C8">
            <v>300</v>
          </cell>
        </row>
        <row r="9">
          <cell r="C9">
            <v>450</v>
          </cell>
        </row>
      </sheetData>
      <sheetData sheetId="12">
        <row r="349">
          <cell r="D349">
            <v>0.54285714285714282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 val="реж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курс"/>
      <sheetName val="21 шакл"/>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2 доход-вариант с формулой"/>
      <sheetName val="3-Илова 2"/>
      <sheetName val="кассак бюджет"/>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к.смета"/>
      <sheetName val="Содержание"/>
      <sheetName val="Отряд  монит"/>
      <sheetName val="진행 data (2)"/>
      <sheetName val="Nov5 Old,New"/>
      <sheetName val="п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4"/>
      <sheetName val="산#4-1"/>
      <sheetName val="FITTING LENGTH"/>
      <sheetName val="PIPE"/>
      <sheetName val="VALVE"/>
      <sheetName val="FLANGE"/>
      <sheetName val="EQUIP"/>
      <sheetName val="산#5"/>
      <sheetName val="V-FLG"/>
      <sheetName val="V-VV"/>
      <sheetName val="집계표 "/>
      <sheetName val="Sheet5"/>
      <sheetName val="부자재2actual"/>
    </sheetNames>
    <sheetDataSet>
      <sheetData sheetId="0"/>
      <sheetData sheetId="1"/>
      <sheetData sheetId="2"/>
      <sheetData sheetId="3"/>
      <sheetData sheetId="4" refreshError="1"/>
      <sheetData sheetId="5"/>
      <sheetData sheetId="6"/>
      <sheetData sheetId="7"/>
      <sheetData sheetId="8"/>
      <sheetData sheetId="9"/>
      <sheetData sheetId="10"/>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уюшмага10,09 холатига"/>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ВВОД"/>
      <sheetName val="NA6502"/>
      <sheetName val="оборот"/>
      <sheetName val="меъёр2"/>
      <sheetName val="23220 (обший)"/>
      <sheetName val="63- протокол (4)"/>
      <sheetName val="ИСХОД. ДАННЫЕ"/>
      <sheetName val="зарплата"/>
      <sheetName val="beshkent"/>
      <sheetName val="комбинации"/>
      <sheetName val="реализация"/>
      <sheetName val="цсип"/>
      <sheetName val="Исходные1"/>
      <sheetName val="Форма №2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ow r="1">
          <cell r="A1" t="str">
            <v>ключ</v>
          </cell>
        </row>
      </sheetData>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1">
          <cell r="A1" t="str">
            <v>ключ</v>
          </cell>
        </row>
      </sheetData>
      <sheetData sheetId="135">
        <row r="1">
          <cell r="A1" t="str">
            <v>ключ</v>
          </cell>
        </row>
      </sheetData>
      <sheetData sheetId="136">
        <row r="1">
          <cell r="A1" t="str">
            <v>ключ</v>
          </cell>
        </row>
      </sheetData>
      <sheetData sheetId="137" refreshError="1"/>
      <sheetData sheetId="13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 val="режа"/>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refreshError="1"/>
      <sheetData sheetId="5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ТАБ№2"/>
      <sheetName val="экс хар"/>
      <sheetName val="Эл"/>
      <sheetName val="База"/>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Уюшмага_2-Ф1"/>
      <sheetName val="уюшмага10,09_холатига1"/>
      <sheetName val="Жами_свод1"/>
      <sheetName val="Уюшмага_Форма-21"/>
      <sheetName val="Уюшмага_Ж10,091"/>
      <sheetName val="Гай_пахта1"/>
      <sheetName val="Нарх"/>
      <sheetName val="Пункт"/>
      <sheetName val="Фориш 2003"/>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 val="Пункт"/>
      <sheetName val="Массив"/>
      <sheetName val="G1"/>
      <sheetName val="ўз"/>
      <sheetName val="Увед по льготникам"/>
      <sheetName val="Гай пахта"/>
      <sheetName val="Лист2"/>
      <sheetName val="Фориш_2003"/>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 val="Зан-ть(р-ны)"/>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ССЫЛКА"/>
      <sheetName val="База"/>
      <sheetName val="Гай пахта"/>
      <sheetName val="Рабочая таблица"/>
      <sheetName val="Список"/>
      <sheetName val="s"/>
      <sheetName val="данные"/>
      <sheetName val="Нарх"/>
      <sheetName val="Пункт"/>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4"/>
      <sheetName val="산#4-1"/>
      <sheetName val="FITTING LENGTH"/>
      <sheetName val="PIPE"/>
      <sheetName val="VALVE"/>
      <sheetName val="FLANGE"/>
      <sheetName val="EQUIP"/>
      <sheetName val="산#5"/>
      <sheetName val="V-FLG"/>
      <sheetName val="V-VV"/>
      <sheetName val="집계표 "/>
      <sheetName val="Sheet5"/>
      <sheetName val="부자재2actual"/>
    </sheetNames>
    <sheetDataSet>
      <sheetData sheetId="0"/>
      <sheetData sheetId="1"/>
      <sheetData sheetId="2"/>
      <sheetData sheetId="3"/>
      <sheetData sheetId="4" refreshError="1"/>
      <sheetData sheetId="5"/>
      <sheetData sheetId="6"/>
      <sheetData sheetId="7"/>
      <sheetData sheetId="8"/>
      <sheetData sheetId="9"/>
      <sheetData sheetId="10"/>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11_жадвал2"/>
      <sheetName val="10_жадвал2"/>
      <sheetName val="63-_протокол_(4)5"/>
      <sheetName val="экс_хар1"/>
      <sheetName val="сталь_по_годам"/>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К_смета4"/>
      <sheetName val="Жад_304"/>
      <sheetName val="ер_ресурс4"/>
      <sheetName val="63-_протокол_(4)4"/>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ВВОД"/>
      <sheetName val="Ба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ССЫЛКА"/>
      <sheetName val="Нокон хо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〲"/>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ow r="4">
          <cell r="O4">
            <v>67.099999999999994</v>
          </cell>
        </row>
      </sheetData>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ow r="4">
          <cell r="O4">
            <v>67.099999999999994</v>
          </cell>
        </row>
      </sheetData>
      <sheetData sheetId="503">
        <row r="4">
          <cell r="O4">
            <v>67.099999999999994</v>
          </cell>
        </row>
      </sheetData>
      <sheetData sheetId="504">
        <row r="4">
          <cell r="O4">
            <v>67.099999999999994</v>
          </cell>
        </row>
      </sheetData>
      <sheetData sheetId="505">
        <row r="4">
          <cell r="O4">
            <v>67.099999999999994</v>
          </cell>
        </row>
      </sheetData>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efreshError="1"/>
      <sheetData sheetId="52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PLAN"/>
      <sheetName val="제1안"/>
      <sheetName val="제2안"/>
      <sheetName val="토공"/>
      <sheetName val="금액대비"/>
      <sheetName val="토공가실행"/>
      <sheetName val="인제내역"/>
      <sheetName val="BSD (2)"/>
      <sheetName val="부표총괄"/>
      <sheetName val="갑지"/>
      <sheetName val="견"/>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단가조사 표지"/>
      <sheetName val="반입설비"/>
      <sheetName val="2 건조설비"/>
      <sheetName val="소각 설비"/>
      <sheetName val="소각재 처리설비"/>
      <sheetName val="연소가스 냉각설비"/>
      <sheetName val="연소가스 처리설비"/>
      <sheetName val="급 배기설비"/>
      <sheetName val="급배수설비"/>
      <sheetName val="폐수처리설비"/>
      <sheetName val="기타설비"/>
      <sheetName val="기타부속설비"/>
      <sheetName val="보온재 단가조사서"/>
      <sheetName val="강제류 조립설치"/>
      <sheetName val="갑지"/>
      <sheetName val="인제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단가조사 표지"/>
      <sheetName val="반입설비"/>
      <sheetName val="2 건조설비"/>
      <sheetName val="소각 설비"/>
      <sheetName val="소각재 처리설비"/>
      <sheetName val="연소가스 냉각설비"/>
      <sheetName val="연소가스 처리설비"/>
      <sheetName val="급 배기설비"/>
      <sheetName val="급배수설비"/>
      <sheetName val="폐수처리설비"/>
      <sheetName val="기타설비"/>
      <sheetName val="기타부속설비"/>
      <sheetName val="보온재 단가조사서"/>
      <sheetName val="강제류 조립설치"/>
      <sheetName val="갑지"/>
      <sheetName val="인제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
      <sheetName val="내역서"/>
      <sheetName val="일위대가 "/>
      <sheetName val="CABLE&amp;CONDUIT"/>
      <sheetName val="CABLE수량산출"/>
      <sheetName val="TRAY"/>
      <sheetName val="AIR PIPING"/>
      <sheetName val="정보"/>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
      <sheetName val="정보"/>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집(전)"/>
      <sheetName val="내(전)"/>
      <sheetName val="집(소)"/>
      <sheetName val="내(소)"/>
      <sheetName val="집(통)"/>
      <sheetName val="내(통)"/>
      <sheetName val="실행"/>
      <sheetName val="내(전) (2)"/>
      <sheetName val="Sheet2"/>
      <sheetName val="Sheet1"/>
      <sheetName val="견"/>
      <sheetName val="율적용"/>
      <sheetName val="협력업체"/>
      <sheetName val="일위대가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서"/>
      <sheetName val="공사비변경내역서"/>
      <sheetName val="변경내역서"/>
      <sheetName val="품셈총괄표"/>
      <sheetName val="추가품셈"/>
      <sheetName val="자재운반비"/>
      <sheetName val="폐기물처리비"/>
      <sheetName val="품셈총괄표(일위대가표)"/>
      <sheetName val="내역서"/>
      <sheetName val="내역서(가중치)"/>
      <sheetName val="새로운품셈"/>
      <sheetName val="품셈"/>
      <sheetName val="별표총괄표 (2)"/>
      <sheetName val="별표총괄표"/>
      <sheetName val="별표1 (2)"/>
      <sheetName val="별표1"/>
      <sheetName val="별표2"/>
      <sheetName val="부표"/>
      <sheetName val="운반거리"/>
      <sheetName val="노무비"/>
      <sheetName val="장비부표"/>
      <sheetName val="견적"/>
    </sheetNames>
    <sheetDataSet>
      <sheetData sheetId="0"/>
      <sheetData sheetId="1"/>
      <sheetData sheetId="2"/>
      <sheetData sheetId="3"/>
      <sheetData sheetId="4"/>
      <sheetData sheetId="5"/>
      <sheetData sheetId="6"/>
      <sheetData sheetId="7"/>
      <sheetData sheetId="8"/>
      <sheetData sheetId="9">
        <row r="181">
          <cell r="J181">
            <v>9459028019.9935036</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정공정"/>
      <sheetName val="동원내역"/>
      <sheetName val="동원인원"/>
      <sheetName val="협력업체"/>
      <sheetName val="일위대가 "/>
      <sheetName val="견적"/>
    </sheetNames>
    <sheetDataSet>
      <sheetData sheetId="0"/>
      <sheetData sheetId="1"/>
      <sheetData sheetId="2" refreshError="1"/>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코드"/>
      <sheetName val="자재코드"/>
      <sheetName val="Sheet1"/>
      <sheetName val="일위대가 (2)"/>
      <sheetName val="단가산출서단가"/>
      <sheetName val="AS복구"/>
      <sheetName val="기계경비(시간당)"/>
      <sheetName val="동원인원"/>
      <sheetName val="협력업체"/>
    </sheetNames>
    <sheetDataSet>
      <sheetData sheetId="0"/>
      <sheetData sheetId="1"/>
      <sheetData sheetId="2"/>
      <sheetData sheetId="3"/>
      <sheetData sheetId="4"/>
      <sheetData sheetId="5"/>
      <sheetData sheetId="6">
        <row r="12">
          <cell r="D12">
            <v>52600</v>
          </cell>
        </row>
      </sheetData>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코드"/>
      <sheetName val="자재코드"/>
      <sheetName val="Sheet1"/>
      <sheetName val="일위대가 (2)"/>
      <sheetName val="단가산출서단가"/>
      <sheetName val="AS복구"/>
      <sheetName val="기계경비(시간당)"/>
      <sheetName val="중기터파기"/>
      <sheetName val="램머"/>
      <sheetName val="포장깨기"/>
      <sheetName val="포장절단"/>
      <sheetName val="소형브레이카"/>
      <sheetName val="골재원"/>
      <sheetName val="내용"/>
      <sheetName val="변수값"/>
      <sheetName val="중기상차"/>
      <sheetName val="G.R300합계"/>
      <sheetName val="G.R300경비"/>
      <sheetName val="수입"/>
      <sheetName val="동원인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F6">
            <v>28600</v>
          </cell>
        </row>
      </sheetData>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
      <sheetName val="0200"/>
      <sheetName val="0300"/>
      <sheetName val="0400"/>
      <sheetName val="0500"/>
      <sheetName val="0600"/>
      <sheetName val="0700"/>
      <sheetName val="0800"/>
      <sheetName val="0900"/>
      <sheetName val="1000"/>
      <sheetName val="1100"/>
      <sheetName val="1200"/>
      <sheetName val="1300"/>
      <sheetName val="1400"/>
      <sheetName val="2000"/>
      <sheetName val="2100"/>
      <sheetName val="2200"/>
      <sheetName val="3000"/>
      <sheetName val="4000"/>
      <sheetName val="4100"/>
      <sheetName val="4200"/>
      <sheetName val="5000"/>
      <sheetName val="6000"/>
      <sheetName val="7000"/>
      <sheetName val="8000"/>
      <sheetName val="견적"/>
      <sheetName val="동원인원"/>
      <sheetName val="기계경비(시간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
      <sheetName val="0200"/>
      <sheetName val="0300"/>
      <sheetName val="0400"/>
      <sheetName val="0500"/>
      <sheetName val="0600"/>
      <sheetName val="0700"/>
      <sheetName val="0800"/>
      <sheetName val="0900"/>
      <sheetName val="1000"/>
      <sheetName val="1100"/>
      <sheetName val="1200"/>
      <sheetName val="1300"/>
      <sheetName val="1400"/>
      <sheetName val="2000"/>
      <sheetName val="2100"/>
      <sheetName val="2200"/>
      <sheetName val="3000"/>
      <sheetName val="4000"/>
      <sheetName val="4100"/>
      <sheetName val="4200"/>
      <sheetName val="5000"/>
      <sheetName val="6000"/>
      <sheetName val="7000"/>
      <sheetName val="8000"/>
      <sheetName val="견적"/>
      <sheetName val="동원인원"/>
      <sheetName val="기계경비(시간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TRAY"/>
      <sheetName val="LTG외"/>
      <sheetName val="약전"/>
      <sheetName val="LTG외(MS)"/>
      <sheetName val="부표총괄"/>
    </sheetNames>
    <sheetDataSet>
      <sheetData sheetId="0" refreshError="1"/>
      <sheetData sheetId="1">
        <row r="15">
          <cell r="I15">
            <v>0.39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예상"/>
      <sheetName val="견적품의"/>
      <sheetName val="총괄표"/>
      <sheetName val="내역서"/>
      <sheetName val="경비내역"/>
      <sheetName val="경비근거"/>
      <sheetName val="판관,금융비2"/>
      <sheetName val="견적"/>
      <sheetName val="부표총괄"/>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예상"/>
      <sheetName val="견적품의"/>
      <sheetName val="총괄표"/>
      <sheetName val="내역서"/>
      <sheetName val="경비내역"/>
      <sheetName val="경비근거"/>
      <sheetName val="판관,금융비2"/>
      <sheetName val="견적"/>
      <sheetName val="부표총괄"/>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
      <sheetName val="견"/>
      <sheetName val="집계"/>
      <sheetName val="내역"/>
      <sheetName val="내2"/>
      <sheetName val="견적"/>
      <sheetName val="보할공정"/>
      <sheetName val="기술부 VENDOR LI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
      <sheetName val="견"/>
      <sheetName val="집계"/>
      <sheetName val="내역"/>
      <sheetName val="내2"/>
      <sheetName val="견적"/>
      <sheetName val="보할공정"/>
      <sheetName val="기술부 VENDOR LI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율적용"/>
      <sheetName val="표지"/>
      <sheetName val="견"/>
      <sheetName val="내역"/>
      <sheetName val="견적분석표"/>
      <sheetName val="자집"/>
      <sheetName val="KK"/>
      <sheetName val="KKKKKKKKKK"/>
      <sheetName val="BM"/>
      <sheetName val="팩스표지"/>
      <sheetName val="견적의뢰"/>
      <sheetName val="견의(ETC)"/>
      <sheetName val="tray(태화)"/>
    </sheetNames>
    <sheetDataSet>
      <sheetData sheetId="0">
        <row r="4">
          <cell r="B4">
            <v>0.44950113186333512</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총"/>
      <sheetName val="내"/>
      <sheetName val="CV-FCV"/>
      <sheetName val="견의(FCV)"/>
      <sheetName val="팩"/>
      <sheetName val="팩 (2)"/>
      <sheetName val="MATERIAL"/>
      <sheetName val="견적"/>
      <sheetName val="내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견"/>
      <sheetName val="총괄"/>
      <sheetName val="을"/>
      <sheetName val="전"/>
      <sheetName val="검사"/>
      <sheetName val="내역"/>
      <sheetName val="MATERIAL"/>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기준"/>
      <sheetName val="공사비예산서"/>
      <sheetName val="공사비"/>
      <sheetName val="품셈총괄표"/>
      <sheetName val="품셈"/>
      <sheetName val="부표총괄표"/>
      <sheetName val="부표"/>
      <sheetName val="자재조서"/>
      <sheetName val="별표총괄표"/>
      <sheetName val="별표"/>
      <sheetName val="운반거리"/>
      <sheetName val="장비비"/>
      <sheetName val="노무비"/>
      <sheetName val="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내역서(가중치)"/>
      <sheetName val="견"/>
    </sheetNames>
    <sheetDataSet>
      <sheetData sheetId="0" refreshError="1"/>
      <sheetData sheetId="1" refreshError="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년차사용내역"/>
      <sheetName val="전기1과자료"/>
      <sheetName val="작업계획표"/>
      <sheetName val="기구표"/>
      <sheetName val="기구표1"/>
      <sheetName val="기구표2"/>
      <sheetName val="개별계획서"/>
      <sheetName val="공사내용"/>
      <sheetName val="증설CM보수"/>
      <sheetName val="공사현황보고"/>
      <sheetName val="용접기현황"/>
      <sheetName val="무전기"/>
      <sheetName val="AB자재단가"/>
      <sheetName val="내역서(가중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년차사용내역"/>
      <sheetName val="전기1과자료"/>
      <sheetName val="작업계획표"/>
      <sheetName val="기구표"/>
      <sheetName val="기구표1"/>
      <sheetName val="기구표2"/>
      <sheetName val="개별계획서"/>
      <sheetName val="공사내용"/>
      <sheetName val="증설CM보수"/>
      <sheetName val="공사현황보고"/>
      <sheetName val="용접기현황"/>
      <sheetName val="무전기"/>
      <sheetName val="AB자재단가"/>
      <sheetName val="내역서(가중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양식"/>
      <sheetName val="총괄표(100%)"/>
      <sheetName val="내역(100%)"/>
      <sheetName val="노무비내역"/>
      <sheetName val="총괄표(최종)"/>
      <sheetName val="내역(최종)"/>
      <sheetName val="내역"/>
      <sheetName val="AB자재단가"/>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공내역 "/>
      <sheetName val="수량"/>
      <sheetName val="일위목록"/>
      <sheetName val="일위대가"/>
      <sheetName val="단가대비"/>
      <sheetName val="단가산출"/>
      <sheetName val="할증"/>
      <sheetName val="지급"/>
      <sheetName val="노임"/>
      <sheetName val="품셈"/>
      <sheetName val="공간내역"/>
      <sheetName val="Module1"/>
      <sheetName val="내역(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by일위대가"/>
      <sheetName val="일위대가"/>
      <sheetName val="내역(100%)"/>
    </sheetNames>
    <sheetDataSet>
      <sheetData sheetId="0"/>
      <sheetData sheetId="1" refreshError="1"/>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현설표지"/>
      <sheetName val="목차"/>
      <sheetName val="공사개요(일반)"/>
      <sheetName val="NEGO"/>
      <sheetName val="도급분석"/>
      <sheetName val="실행분석"/>
      <sheetName val="내역서"/>
      <sheetName val="분석"/>
      <sheetName val="Baby일위대가"/>
      <sheetName val="일위대가"/>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표총괄"/>
      <sheetName val="설계0"/>
      <sheetName val="변경대비"/>
      <sheetName val="견적"/>
      <sheetName val="구조물"/>
      <sheetName val="이순배내역서"/>
    </sheetNames>
    <definedNames>
      <definedName name="_xlbgnm.NEW1"/>
      <definedName name="_xlbgnm.NEW2"/>
      <definedName name="_xlbgnm.NEW3"/>
      <definedName name="_xlbgnm.NEW5"/>
    </definedNames>
    <sheetDataSet>
      <sheetData sheetId="0"/>
      <sheetData sheetId="1"/>
      <sheetData sheetId="2"/>
      <sheetData sheetId="3" refreshError="1"/>
      <sheetData sheetId="4" refreshError="1"/>
      <sheetData sheetId="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간접비"/>
      <sheetName val="공사개요"/>
      <sheetName val="견적비교"/>
      <sheetName val="집계"/>
      <sheetName val="unit 4"/>
      <sheetName val="unit 5"/>
      <sheetName val="공용설비"/>
      <sheetName val="계측신설BM"/>
      <sheetName val="계측철거BM"/>
      <sheetName val="견적비교(k)"/>
      <sheetName val="내역서"/>
      <sheetName val="Baby일위대가"/>
      <sheetName val="내역"/>
    </sheetNames>
    <sheetDataSet>
      <sheetData sheetId="0"/>
      <sheetData sheetId="1"/>
      <sheetData sheetId="2"/>
      <sheetData sheetId="3"/>
      <sheetData sheetId="4"/>
      <sheetData sheetId="5">
        <row r="1">
          <cell r="A1" t="str">
            <v>직접공사비 내역서(전기)</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간접비"/>
      <sheetName val="공사개요"/>
      <sheetName val="견적비교"/>
      <sheetName val="집계"/>
      <sheetName val="unit 4"/>
      <sheetName val="unit 5"/>
      <sheetName val="공용설비"/>
      <sheetName val="계측신설BM"/>
      <sheetName val="계측철거BM"/>
      <sheetName val="견적비교(k)"/>
      <sheetName val="내역서"/>
      <sheetName val="Baby일위대가"/>
      <sheetName val="내역"/>
    </sheetNames>
    <sheetDataSet>
      <sheetData sheetId="0"/>
      <sheetData sheetId="1"/>
      <sheetData sheetId="2"/>
      <sheetData sheetId="3"/>
      <sheetData sheetId="4"/>
      <sheetData sheetId="5">
        <row r="1">
          <cell r="A1" t="str">
            <v>직접공사비 내역서(전기)</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공사개요"/>
      <sheetName val="사업관리"/>
      <sheetName val="사업S"/>
      <sheetName val="자금S"/>
      <sheetName val="자금전망"/>
      <sheetName val="수입"/>
      <sheetName val="수입2"/>
      <sheetName val="일일"/>
      <sheetName val="지출"/>
      <sheetName val="수지"/>
      <sheetName val="양식1"/>
      <sheetName val="양식2"/>
      <sheetName val="양식3"/>
      <sheetName val="Chart3"/>
      <sheetName val="양식3 (2)"/>
      <sheetName val="간접"/>
      <sheetName val="직접"/>
      <sheetName val="직접 (2)"/>
      <sheetName val="분석(채권단)"/>
      <sheetName val="Sheet3"/>
      <sheetName val="unit 4"/>
      <sheetName val="S0"/>
      <sheetName val="내역서"/>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공사개요"/>
      <sheetName val="사업관리"/>
      <sheetName val="사업S"/>
      <sheetName val="자금S"/>
      <sheetName val="자금전망"/>
      <sheetName val="수입"/>
      <sheetName val="수입2"/>
      <sheetName val="일일"/>
      <sheetName val="지출"/>
      <sheetName val="수지"/>
      <sheetName val="양식1"/>
      <sheetName val="양식2"/>
      <sheetName val="양식3"/>
      <sheetName val="Chart3"/>
      <sheetName val="양식3 (2)"/>
      <sheetName val="간접"/>
      <sheetName val="직접"/>
      <sheetName val="직접 (2)"/>
      <sheetName val="분석(채권단)"/>
      <sheetName val="Sheet3"/>
      <sheetName val="unit 4"/>
      <sheetName val="S0"/>
      <sheetName val="내역서"/>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견"/>
      <sheetName val="총괄"/>
      <sheetName val="내역(신)"/>
      <sheetName val="실행"/>
      <sheetName val="도급내역(신BM)"/>
      <sheetName val="내역(구) (2)"/>
      <sheetName val="내역"/>
      <sheetName val="구미신아텍"/>
      <sheetName val="보할공정"/>
      <sheetName val="기술부 VENDOR LIST"/>
      <sheetName val="unit 4"/>
    </sheetNames>
    <definedNames>
      <definedName name="매크로1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견적서"/>
      <sheetName val="총(전)"/>
      <sheetName val="원가(전)"/>
      <sheetName val="내(전)"/>
      <sheetName val="MT비교"/>
      <sheetName val="분석(전기"/>
      <sheetName val="분석(자동1,2)"/>
      <sheetName val="표지1 (2)"/>
      <sheetName val="견적서(자동2"/>
      <sheetName val="원가(자동2)"/>
      <sheetName val="총(자동2)"/>
      <sheetName val="내(자동2안)"/>
      <sheetName val="표지1 (3)"/>
      <sheetName val="견적서(자동1"/>
      <sheetName val="원가(자동1)"/>
      <sheetName val="총(자동1)"/>
      <sheetName val="내(자동1안)"/>
      <sheetName val="자동(PAC)"/>
      <sheetName val="자동(유)"/>
      <sheetName val="자동(PAC무)"/>
      <sheetName val="자동(무)"/>
      <sheetName val="산출(전등)"/>
      <sheetName val="산출(전열)"/>
      <sheetName val="산출(전화)"/>
      <sheetName val="산출(소방)"/>
      <sheetName val="산출(동력2안)"/>
      <sheetName val="산출(동력1안)합계)"/>
      <sheetName val="산출(동력1층-1안)"/>
      <sheetName val="견적분석표"/>
      <sheetName val="견적분석표 (3)"/>
      <sheetName val="KKK"/>
      <sheetName val="표지"/>
      <sheetName val="견적"/>
      <sheetName val="TR (2)"/>
      <sheetName val="TR"/>
      <sheetName val="PNL"/>
      <sheetName val="PNL2"/>
      <sheetName val="LTG"/>
      <sheetName val="LTG (2)"/>
      <sheetName val="GEN"/>
      <sheetName val="표지 "/>
      <sheetName val="A.간지"/>
      <sheetName val="A 건축공사"/>
      <sheetName val="1.토목공사"/>
      <sheetName val="B.간지"/>
      <sheetName val="Sheet1"/>
      <sheetName val="기술부 VENDOR LIST"/>
      <sheetName val="K.F.S.C 2ND D.C CHODONG"/>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산출기초)"/>
      <sheetName val="원가계산 (2)"/>
      <sheetName val="예산조서"/>
      <sheetName val="단가산출1"/>
      <sheetName val="단가산출2"/>
      <sheetName val="산출근거1"/>
      <sheetName val="중량산출"/>
      <sheetName val="수량산출근거 (2)"/>
      <sheetName val="노임"/>
      <sheetName val="도급내역서 (2)"/>
      <sheetName val="중량산출 (2)"/>
      <sheetName val="Sheet1"/>
      <sheetName val="Sheet2"/>
      <sheetName val="Sheet3"/>
      <sheetName val="도급일위"/>
      <sheetName val="도급일위1"/>
      <sheetName val="00000"/>
      <sheetName val="10000"/>
      <sheetName val="결재"/>
      <sheetName val="목차"/>
      <sheetName val="1.설계설명"/>
      <sheetName val="2.공사시방서"/>
      <sheetName val="3.예정공정표"/>
      <sheetName val="4.예산내역"/>
      <sheetName val="5.공종별예산조서"/>
      <sheetName val="6관급자재"/>
      <sheetName val="6.관급자재조서"/>
      <sheetName val="7.철거발생품"/>
      <sheetName val="8.일위대가"/>
      <sheetName val="9.계약특수조건"/>
      <sheetName val="10.설계도"/>
      <sheetName val="도면목록"/>
      <sheetName val="설계"/>
      <sheetName val="설계1"/>
      <sheetName val="1.설명"/>
      <sheetName val="4.설계예산"/>
      <sheetName val="5.공종예산"/>
      <sheetName val="6.관급"/>
      <sheetName val="7철거"/>
      <sheetName val="8대가"/>
      <sheetName val="9특수"/>
      <sheetName val="10도면"/>
      <sheetName val="개소별"/>
      <sheetName val="도급"/>
      <sheetName val="표지"/>
      <sheetName val="도급금액내역서"/>
      <sheetName val="원가계산서"/>
      <sheetName val="하조서"/>
      <sheetName val="하조서 (3)"/>
      <sheetName val="수량산출근거"/>
      <sheetName val="비교"/>
      <sheetName val="비교 (3)"/>
      <sheetName val="하조서 (2)"/>
      <sheetName val="산출"/>
      <sheetName val="비교 (2)"/>
      <sheetName val="원가 "/>
      <sheetName val="설명"/>
      <sheetName val="시방"/>
      <sheetName val="공정"/>
      <sheetName val="설계예산"/>
      <sheetName val="공종예산"/>
      <sheetName val="관급"/>
      <sheetName val="철거"/>
      <sheetName val="공무원급"/>
      <sheetName val="대가"/>
      <sheetName val="도면"/>
      <sheetName val="특수"/>
      <sheetName val="설계서표지"/>
      <sheetName val="1.설계설명서"/>
      <sheetName val="5공종별에산"/>
      <sheetName val="10개소별"/>
      <sheetName val="도급금액내역서 (2)"/>
      <sheetName val="단가표지"/>
      <sheetName val="기계원가"/>
      <sheetName val="기계예산조서"/>
      <sheetName val="단가산출서"/>
      <sheetName val="기계단가산출"/>
      <sheetName val="기계단가비교"/>
      <sheetName val="공사원가"/>
      <sheetName val="공통단가"/>
      <sheetName val="자재단가비교표"/>
      <sheetName val="관급자재"/>
      <sheetName val="운반비산출"/>
      <sheetName val="견적서"/>
      <sheetName val="S0"/>
      <sheetName val="기술부 VENDOR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
      <sheetName val="B1(반포1차)"/>
      <sheetName val="B2(반포2차)"/>
      <sheetName val="예산M6-B"/>
      <sheetName val="견적서"/>
    </sheetNames>
    <sheetDataSet>
      <sheetData sheetId="0" refreshError="1"/>
      <sheetData sheetId="1">
        <row r="1">
          <cell r="B1" t="str">
            <v>CODE</v>
          </cell>
        </row>
      </sheetData>
      <sheetData sheetId="2" refreshError="1"/>
      <sheetData sheetId="3" refreshError="1"/>
      <sheetData sheetId="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기타"/>
      <sheetName val="기술부 VENDOR LIST"/>
      <sheetName val="시중노임단가"/>
      <sheetName val="임시동력"/>
      <sheetName val="갑지 (2)"/>
      <sheetName val="갑지"/>
      <sheetName val="대우 VENDOR LIST"/>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2)"/>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HITEC"/>
      <sheetName val="레이스웨이"/>
      <sheetName val="접지"/>
      <sheetName val="외경"/>
      <sheetName val="벌레유인등"/>
      <sheetName val="전선및 케이블"/>
      <sheetName val="항공등설비"/>
      <sheetName val="전등설비"/>
      <sheetName val="B1(반포1차)"/>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견적"/>
      <sheetName val="총"/>
      <sheetName val="내"/>
      <sheetName val="실행"/>
      <sheetName val="내 (2)"/>
      <sheetName val="P"/>
      <sheetName val="CAB"/>
      <sheetName val="Sheet2"/>
      <sheetName val="KKK(자재구분)"/>
      <sheetName val="KKK(견적조건)"/>
      <sheetName val="기술부 VENDOR LIST"/>
      <sheetName val="B1(반포1차)"/>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ЁСТЗ рўйхати"/>
      <sheetName val="Тегишилмаси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작비추산총괄표"/>
      <sheetName val="견적"/>
      <sheetName val="기술부 VENDOR LIST"/>
    </sheetNames>
    <sheetDataSet>
      <sheetData sheetId="0"/>
      <sheetData sheetId="1" refreshError="1"/>
      <sheetData sheetId="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집계장"/>
      <sheetName val="일위대가"/>
      <sheetName val="노임단가"/>
      <sheetName val="총괄표"/>
      <sheetName val="공업용수시설(기계)"/>
      <sheetName val="오수처리시설"/>
      <sheetName val="후생관,편의동"/>
      <sheetName val="협력업체식당 "/>
      <sheetName val="한전,KEDO숙소(10개동) (2)"/>
      <sheetName val="기능숙소신축(4개동) (2)"/>
      <sheetName val="주거및여가경비실 "/>
      <sheetName val="한전,KEDO숙소(10개동)"/>
      <sheetName val="기능숙소신축(4개동)"/>
      <sheetName val="기능숙소신축(5개동) "/>
      <sheetName val="협력업체숙소(6개동)"/>
      <sheetName val="협력업체보일러실"/>
      <sheetName val="콘크리트시험실"/>
      <sheetName val="사무소신축"/>
      <sheetName val="현장식당"/>
      <sheetName val="전력공급설비"/>
      <sheetName val="경수로임시숙소"/>
      <sheetName val="기계공사도급대예산(안)"/>
      <sheetName val="제작비추산총괄표"/>
      <sheetName val="D25"/>
      <sheetName val="D16"/>
      <sheetName val="D22"/>
      <sheetName val="견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설계변경(총괄)"/>
      <sheetName val="설계변경"/>
      <sheetName val="Sheet1"/>
      <sheetName val="인KK"/>
      <sheetName val="임시전력"/>
      <sheetName val="공정표"/>
      <sheetName val="월별공정표"/>
      <sheetName val="노임단가"/>
      <sheetName val="hvac(제어동)"/>
      <sheetName val="제작비추산총괄표"/>
      <sheetName val="D25"/>
      <sheetName val="D16"/>
      <sheetName val="D22"/>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량 산출서(당초)"/>
      <sheetName val="수량 산출서 (기초)"/>
      <sheetName val="일위대가(기초)"/>
      <sheetName val="수량 산출서(맨홀)"/>
      <sheetName val="일위대가(맨홀)"/>
      <sheetName val="갑지(추정)"/>
      <sheetName val="견적"/>
      <sheetName val="제작비추산총괄표"/>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 산출서(당초)"/>
      <sheetName val="내역"/>
      <sheetName val="내역합계"/>
      <sheetName val="이전비"/>
      <sheetName val="이전비수량산출"/>
      <sheetName val="#표지"/>
      <sheetName val="1.식재공사 (미양)"/>
      <sheetName val="2.식재공사(송중)"/>
      <sheetName val="3.식재공사(강북)"/>
      <sheetName val="일위대가목록"/>
      <sheetName val="수목일위대가 "/>
      <sheetName val="소일위대가"/>
      <sheetName val="단가조사표"/>
      <sheetName val="자재단가"/>
      <sheetName val="노임단가"/>
      <sheetName val="1.시설물공사(미양초) "/>
      <sheetName val="2.시설물공사(송중초)"/>
      <sheetName val="3.시설물공사(강북중)"/>
      <sheetName val="3.철거공사(미양초)"/>
      <sheetName val="3.철거공사(송중초)"/>
      <sheetName val="3.철거공사(강북중)"/>
      <sheetName val="1.산출근거(미양)"/>
      <sheetName val="2.산출근거(송중)"/>
      <sheetName val="3.산출근거(강북)"/>
      <sheetName val="총괄내역"/>
      <sheetName val="총괄내역 (2)"/>
      <sheetName val="동원"/>
      <sheetName val="공정표"/>
      <sheetName val="설계설명서"/>
      <sheetName val="표지 (2)"/>
      <sheetName val="갑지"/>
      <sheetName val="내역서"/>
      <sheetName val="일위대가목록표"/>
      <sheetName val="일위대가표"/>
      <sheetName val="뿌리돌림내역"/>
      <sheetName val="간벌및 산물수집면적"/>
      <sheetName val="물가대비표"/>
      <sheetName val="단가및 수량산출서"/>
      <sheetName val="시 방 서"/>
      <sheetName val="지번별 존치및 벌채 수량표"/>
      <sheetName val="벌채면적및 파쇄수량표"/>
      <sheetName val="재적조사표"/>
      <sheetName val="가로표지"/>
      <sheetName val="수목식재 및 이식공사"/>
      <sheetName val="시설물,구조물공사"/>
      <sheetName val="포장공사"/>
      <sheetName val="유지관리장비"/>
      <sheetName val="노임단가-'02-0705"/>
      <sheetName val="BID"/>
      <sheetName val="준공신고서"/>
      <sheetName val="준공검사원"/>
      <sheetName val="공사원가"/>
      <sheetName val="준공내역서"/>
      <sheetName val="사급자재대"/>
      <sheetName val="사진표지-잔디"/>
      <sheetName val="사진대지"/>
      <sheetName val="공사내역서(총괄)"/>
      <sheetName val="중기사용료산출근거"/>
      <sheetName val="단가산출2"/>
      <sheetName val="단가 및 재료비"/>
      <sheetName val="일위대가"/>
      <sheetName val="노무비단가"/>
      <sheetName val="공사원가계산서"/>
      <sheetName val="총괄내역서"/>
      <sheetName val="1.식재공사"/>
      <sheetName val="2.시설물공사"/>
      <sheetName val="수목일위대가"/>
      <sheetName val="대일위대가"/>
      <sheetName val="수량산출근거"/>
      <sheetName val="간접비계산"/>
      <sheetName val="인건-측정"/>
      <sheetName val="집계표"/>
      <sheetName val="장비가동"/>
      <sheetName val="중기사용료"/>
      <sheetName val="2공구산출내역"/>
      <sheetName val="4차원가계산서"/>
      <sheetName val="기계내역"/>
      <sheetName val="전체"/>
      <sheetName val="유림총괄"/>
      <sheetName val="이토변실(A3-LINE)"/>
      <sheetName val="기자재수량"/>
      <sheetName val="집계"/>
      <sheetName val="상하차비용(기계상차)"/>
      <sheetName val="수간보호"/>
      <sheetName val="운반비"/>
      <sheetName val="111"/>
      <sheetName val="단가"/>
      <sheetName val="터파기및재료"/>
      <sheetName val="단가DATA"/>
      <sheetName val="시추주상도"/>
      <sheetName val="Sheet6"/>
      <sheetName val="관계주식"/>
      <sheetName val="연결관산출조서"/>
      <sheetName val="을지"/>
      <sheetName val="수주현황2월"/>
      <sheetName val="근로자자료입력"/>
      <sheetName val="참고자료"/>
      <sheetName val="노임단가 (2)"/>
      <sheetName val="기초일위"/>
      <sheetName val="대목"/>
      <sheetName val="단가적용"/>
      <sheetName val="Total"/>
      <sheetName val="수목단가"/>
      <sheetName val="시설수량표"/>
      <sheetName val="식재수량표"/>
      <sheetName val="일위목록"/>
      <sheetName val="산출내역서"/>
      <sheetName val="참고사항"/>
      <sheetName val="평가데이터"/>
      <sheetName val="조건"/>
      <sheetName val="01AC"/>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단산목록"/>
      <sheetName val="배수관토공"/>
      <sheetName val="A-4"/>
      <sheetName val="Macro1"/>
      <sheetName val="산출내역서집계표"/>
      <sheetName val="Sheet1"/>
      <sheetName val="분석"/>
      <sheetName val="소방사항"/>
      <sheetName val="부하계산서"/>
      <sheetName val="시설일위"/>
      <sheetName val="조명일위"/>
      <sheetName val="200"/>
      <sheetName val="단가목록"/>
      <sheetName val="1"/>
      <sheetName val="식재인부"/>
      <sheetName val="Sheet1 (2)"/>
      <sheetName val="Sheet15"/>
      <sheetName val="부대내역"/>
      <sheetName val="도급견적가"/>
      <sheetName val="품셈"/>
      <sheetName val="배수장토목공사비"/>
      <sheetName val="DB"/>
      <sheetName val="#REF"/>
      <sheetName val="ES산출"/>
      <sheetName val="송천신미산원가"/>
      <sheetName val="선금급신청서"/>
      <sheetName val="정부노임단가"/>
      <sheetName val="이형관"/>
      <sheetName val="산출근거"/>
      <sheetName val="일위대가목차"/>
      <sheetName val="목록"/>
      <sheetName val="공비대비"/>
      <sheetName val="DB구축"/>
      <sheetName val="일위_파일"/>
      <sheetName val="단가표"/>
      <sheetName val="새공통(96임금인상기준)"/>
      <sheetName val="충주"/>
      <sheetName val="가시설흙막이"/>
      <sheetName val="시설물일위"/>
      <sheetName val="투찰가"/>
      <sheetName val="백호우계수"/>
      <sheetName val="노무비"/>
      <sheetName val="내역(1단지)"/>
      <sheetName val="내역(2단지)"/>
      <sheetName val="시설 "/>
      <sheetName val="식재"/>
      <sheetName val="기초"/>
      <sheetName val="수량산출"/>
      <sheetName val="수량1"/>
      <sheetName val="수량2"/>
      <sheetName val="철거수량"/>
      <sheetName val="시설단가"/>
      <sheetName val="중기경비"/>
      <sheetName val="중기단가(1)"/>
      <sheetName val="중기단가(2)"/>
      <sheetName val="분전함신설"/>
      <sheetName val="접지1종"/>
      <sheetName val="코드"/>
      <sheetName val="DATE"/>
      <sheetName val="건축"/>
      <sheetName val="조명시설"/>
      <sheetName val="예총"/>
      <sheetName val="중기"/>
      <sheetName val="NN (2)"/>
      <sheetName val="품셈TABLE"/>
      <sheetName val="K"/>
      <sheetName val="E.P.T수량산출서"/>
      <sheetName val="소방"/>
      <sheetName val="별표 (1)"/>
      <sheetName val="96보완계획7.12"/>
      <sheetName val="날개수량1.5"/>
      <sheetName val="정의"/>
      <sheetName val="토목주소"/>
      <sheetName val="횡배수관토공수량"/>
      <sheetName val="데이타"/>
      <sheetName val="준검 내역서"/>
      <sheetName val="4.2유효폭의 계산"/>
      <sheetName val="설비"/>
      <sheetName val="CON'C"/>
      <sheetName val="2000년1차"/>
      <sheetName val="CT"/>
      <sheetName val="밸브설치"/>
      <sheetName val="적용기준"/>
      <sheetName val="앉음벽 (2)"/>
      <sheetName val="공사내역(2003년)"/>
      <sheetName val="VXXXXXXX"/>
      <sheetName val="공구원가계산"/>
      <sheetName val="소비자가"/>
      <sheetName val="공사비증감"/>
      <sheetName val="경산"/>
      <sheetName val="카메라"/>
      <sheetName val="2002하반기노임기준"/>
      <sheetName val="금액내역서"/>
      <sheetName val="경비내역(을)-1"/>
      <sheetName val="내역(실행가)"/>
      <sheetName val="0215"/>
      <sheetName val="내역표지"/>
      <sheetName val="구조물공"/>
      <sheetName val="부대공"/>
      <sheetName val="배수공"/>
      <sheetName val="토공"/>
      <sheetName val="포장공"/>
      <sheetName val="배수관토공산출"/>
      <sheetName val="소야공정계획표"/>
      <sheetName val="CIVIL4"/>
      <sheetName val="정렬"/>
      <sheetName val="식재일위대가"/>
      <sheetName val="기초일위대가"/>
      <sheetName val="단가대비표"/>
      <sheetName val="단가(1)"/>
      <sheetName val="설계변경원가계산총괄표"/>
      <sheetName val="Dae_Jiju"/>
      <sheetName val="Sikje_ingun"/>
      <sheetName val="TREE_D"/>
      <sheetName val="설계예산서"/>
      <sheetName val="교대(A1)"/>
      <sheetName val="Sheet2"/>
      <sheetName val="갑지1"/>
      <sheetName val="GAEYO"/>
      <sheetName val="토목내역"/>
      <sheetName val="강관 및 부속"/>
      <sheetName val="P3"/>
      <sheetName val="견적대비(1차) (2)"/>
      <sheetName val="소일위대가코드표"/>
      <sheetName val="Ekog10"/>
      <sheetName val="FB25JN"/>
      <sheetName val="PAINT"/>
      <sheetName val="공사단가"/>
      <sheetName val="노임"/>
      <sheetName val="월별경비집행"/>
      <sheetName val="b_balju"/>
      <sheetName val="총괄내역_(2)"/>
      <sheetName val="표지_(2)"/>
      <sheetName val="간벌및_산물수집면적"/>
      <sheetName val="단가및_수량산출서"/>
      <sheetName val="시_방_서"/>
      <sheetName val="지번별_존치및_벌채_수량표"/>
      <sheetName val="벌채면적및_파쇄수량표"/>
      <sheetName val="수목식재_및_이식공사"/>
      <sheetName val="1_식재공사_(미양)"/>
      <sheetName val="2_식재공사(송중)"/>
      <sheetName val="3_식재공사(강북)"/>
      <sheetName val="수목일위대가_"/>
      <sheetName val="1_시설물공사(미양초)_"/>
      <sheetName val="2_시설물공사(송중초)"/>
      <sheetName val="3_시설물공사(강북중)"/>
      <sheetName val="3_철거공사(미양초)"/>
      <sheetName val="3_철거공사(송중초)"/>
      <sheetName val="3_철거공사(강북중)"/>
      <sheetName val="1_산출근거(미양)"/>
      <sheetName val="2_산출근거(송중)"/>
      <sheetName val="3_산출근거(강북)"/>
      <sheetName val="1_식재공사"/>
      <sheetName val="2_시설물공사"/>
      <sheetName val="단가_및_재료비"/>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Sheet1_(2)"/>
      <sheetName val="노임단가_(2)"/>
      <sheetName val="FAB별"/>
      <sheetName val="수량산출서"/>
      <sheetName val="교통표지"/>
      <sheetName val="부경대총괄내역서"/>
      <sheetName val="토공유동표"/>
      <sheetName val="건축내역"/>
      <sheetName val="입찰안"/>
      <sheetName val="여과지동"/>
      <sheetName val="견적정보"/>
      <sheetName val="기초자료"/>
      <sheetName val="토공사"/>
      <sheetName val="건축일위()"/>
      <sheetName val="연습"/>
      <sheetName val="예정공정표"/>
      <sheetName val="일반부표"/>
      <sheetName val="S0"/>
      <sheetName val="EACT10"/>
      <sheetName val="갑지(추정)"/>
      <sheetName val="청천내"/>
      <sheetName val="을-ATYPE"/>
      <sheetName val="516-D-126"/>
      <sheetName val="자료"/>
      <sheetName val="경비2내역"/>
      <sheetName val="입찰"/>
      <sheetName val="현경"/>
      <sheetName val="조직"/>
      <sheetName val="WORK"/>
      <sheetName val="제수"/>
      <sheetName val="공기"/>
      <sheetName val="실행"/>
      <sheetName val="토목"/>
      <sheetName val="건축공사"/>
      <sheetName val="약품공급2"/>
      <sheetName val="맨홀접합조서"/>
      <sheetName val="대운반(철재)"/>
      <sheetName val="현장관리비"/>
      <sheetName val="설계명세서"/>
      <sheetName val="건축내역(김해율하1차)1"/>
      <sheetName val="인사자료총집계"/>
      <sheetName val="프랜트면허"/>
      <sheetName val="NN_(2)"/>
      <sheetName val="E_P_T수량산출서"/>
      <sheetName val="견적대비(1차)_(2)"/>
      <sheetName val="앉음벽_(2)"/>
      <sheetName val="수량_산출서(당초)"/>
      <sheetName val="준검_내역서"/>
      <sheetName val="단가결정"/>
      <sheetName val="내역아"/>
      <sheetName val="울타리"/>
      <sheetName val="마감표"/>
      <sheetName val="POL6차-PIPING"/>
      <sheetName val="제경비"/>
      <sheetName val="4.전기"/>
      <sheetName val="장비종합부표"/>
      <sheetName val="집계표_식재"/>
      <sheetName val="부표"/>
      <sheetName val="설계"/>
      <sheetName val="공량산출서"/>
      <sheetName val="총(신설)"/>
      <sheetName val="Macro3"/>
      <sheetName val="원가계산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시운전연료"/>
      <sheetName val="기준"/>
      <sheetName val="수량 산출서(당초)"/>
    </sheetNames>
    <sheetDataSet>
      <sheetData sheetId="0" refreshError="1"/>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료비"/>
      <sheetName val="DHEQSUPT"/>
      <sheetName val="기초코드"/>
      <sheetName val="시운전연료"/>
    </sheetNames>
    <sheetDataSet>
      <sheetData sheetId="0"/>
      <sheetData sheetId="1" refreshError="1"/>
      <sheetData sheetId="2" refreshError="1"/>
      <sheetData sheetId="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원가계산 (2)"/>
      <sheetName val="시중노임"/>
      <sheetName val="장비중량"/>
      <sheetName val="재료비"/>
      <sheetName val="DHEQSUPT"/>
    </sheetNames>
    <sheetDataSet>
      <sheetData sheetId="0"/>
      <sheetData sheetId="1"/>
      <sheetData sheetId="2" refreshError="1"/>
      <sheetData sheetId="3"/>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예상"/>
    </sheetNames>
    <sheetDataSet>
      <sheetData sheetId="0"/>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사업관리"/>
      <sheetName val="사업S"/>
      <sheetName val="자금S"/>
      <sheetName val="수입"/>
      <sheetName val="일일"/>
      <sheetName val="지출"/>
      <sheetName val="수지"/>
      <sheetName val="양식1"/>
      <sheetName val="양식2"/>
      <sheetName val="분석(채권단)"/>
      <sheetName val="Sheet3"/>
      <sheetName val="4월자금전망"/>
      <sheetName val="실적"/>
      <sheetName val="사업실적"/>
      <sheetName val="자금전망"/>
      <sheetName val="사업계획"/>
      <sheetName val="자금계획"/>
      <sheetName val="약정별정리"/>
      <sheetName val="3월자금전망"/>
      <sheetName val="플랜트code"/>
      <sheetName val="CODE"/>
      <sheetName val="Sheet1"/>
      <sheetName val="01월및누계"/>
      <sheetName val="월간수입"/>
      <sheetName val="주간수입"/>
      <sheetName val="#2정산"/>
      <sheetName val="재료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사업관리"/>
      <sheetName val="사업S"/>
      <sheetName val="자금S"/>
      <sheetName val="수입"/>
      <sheetName val="일일"/>
      <sheetName val="지출"/>
      <sheetName val="수지"/>
      <sheetName val="양식1"/>
      <sheetName val="양식2"/>
      <sheetName val="분석(채권단)"/>
      <sheetName val="Sheet3"/>
      <sheetName val="4월자금전망"/>
      <sheetName val="실적"/>
      <sheetName val="사업실적"/>
      <sheetName val="자금전망"/>
      <sheetName val="사업계획"/>
      <sheetName val="자금계획"/>
      <sheetName val="약정별정리"/>
      <sheetName val="3월자금전망"/>
      <sheetName val="플랜트code"/>
      <sheetName val="CODE"/>
      <sheetName val="Sheet1"/>
      <sheetName val="01월및누계"/>
      <sheetName val="월간수입"/>
      <sheetName val="주간수입"/>
      <sheetName val="#2정산"/>
      <sheetName val="재료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일일"/>
      <sheetName val="#2정산"/>
    </sheetNames>
    <sheetDataSet>
      <sheetData sheetId="0"/>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수량"/>
      <sheetName val="일위목록"/>
      <sheetName val="일위대가"/>
      <sheetName val="단가대비"/>
      <sheetName val="시설대가"/>
      <sheetName val="단가산출"/>
      <sheetName val="지주산출"/>
      <sheetName val="할증"/>
      <sheetName val="지급"/>
      <sheetName val="노임"/>
      <sheetName val="품셈"/>
      <sheetName val="공간내역"/>
      <sheetName val="Module1"/>
      <sheetName val="sheet1"/>
      <sheetName val="일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갑"/>
      <sheetName val="내"/>
      <sheetName val="을 (2)"/>
      <sheetName val="을(시) (2)"/>
      <sheetName val="일위대가"/>
      <sheetName val="sheet1"/>
    </sheetNames>
    <sheetDataSet>
      <sheetData sheetId="0"/>
      <sheetData sheetId="1"/>
      <sheetData sheetId="2"/>
      <sheetData sheetId="3"/>
      <sheetData sheetId="4"/>
      <sheetData sheetId="5" refreshError="1"/>
      <sheetData sheetId="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FAX"/>
      <sheetName val="기술부 VENDOR LIST"/>
      <sheetName val="현장 현황"/>
      <sheetName val="매입세부가세"/>
      <sheetName val="할증"/>
      <sheetName val="임시동력"/>
      <sheetName val="공사"/>
      <sheetName val="INT"/>
      <sheetName val="각재"/>
      <sheetName val="변경갑지"/>
      <sheetName val="갑지"/>
      <sheetName val="갑지 (2)"/>
      <sheetName val="시중노임단가"/>
      <sheetName val="대우 VENDOR LIST"/>
      <sheetName val="부하계산서"/>
      <sheetName val="용리텔"/>
      <sheetName val="갑(전기)"/>
      <sheetName val="갑(계장)"/>
      <sheetName val="일위대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술부 VENDOR LIST"/>
      <sheetName val="갑(전기)"/>
      <sheetName val="갑(계장)"/>
    </sheetNames>
    <sheetDataSet>
      <sheetData sheetId="0" refreshError="1"/>
      <sheetData sheetId="1" refreshError="1"/>
      <sheetData sheetId="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예산서"/>
      <sheetName val="#1_공사비총괄표"/>
      <sheetName val="1변전소-원가"/>
      <sheetName val="2변전소-원가"/>
      <sheetName val="3변전소-원가"/>
      <sheetName val="#1-공종별집계표1"/>
      <sheetName val="#1-공종별집계표2"/>
      <sheetName val="#1_내역서"/>
      <sheetName val="#1_TR기초내역"/>
      <sheetName val="#1_발전기기초내역"/>
      <sheetName val="TR기초내역-할증NO!"/>
      <sheetName val="발전기기초내역-할증NO!"/>
      <sheetName val="#1_일위대가목록"/>
      <sheetName val="#1_일위대가"/>
      <sheetName val="별표총괄-1"/>
      <sheetName val="#2-공종별집계표1"/>
      <sheetName val="#2-공종별집계표2"/>
      <sheetName val="#2_내역서"/>
      <sheetName val="#3-공종별집계표1"/>
      <sheetName val="#3-공종별집계표2"/>
      <sheetName val="#3_내역서"/>
      <sheetName val="#1_단가조사표"/>
      <sheetName val="#2_단가조사표"/>
      <sheetName val="#3_단가조사표"/>
      <sheetName val="중기부표-1"/>
      <sheetName val="중기계산-1"/>
      <sheetName val="#2_일위대가목록"/>
      <sheetName val="#2_일위대가"/>
      <sheetName val="#3_일위대가목록"/>
      <sheetName val="#3_일위대가"/>
      <sheetName val="별표총괄-2"/>
      <sheetName val="별표총괄-3"/>
      <sheetName val="중기부표-2"/>
      <sheetName val="중기계산-2"/>
      <sheetName val="중기부표-3"/>
      <sheetName val="중기계산-3"/>
      <sheetName val="#2_공사비총괄표"/>
      <sheetName val="#3_공사비총괄표"/>
      <sheetName val="INSTR"/>
      <sheetName val="기술부 VENDO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집계표(일)"/>
      <sheetName val="가. 기기설치공사(일)"/>
      <sheetName val="나. 동력케이블공사(일)"/>
      <sheetName val="나. 계장케이블(일)"/>
      <sheetName val="다.  RACEWAY 공사(일)"/>
      <sheetName val="라. 조명설비공사 (일)"/>
      <sheetName val="마. 접지및피뢰설비공사 (일)"/>
      <sheetName val="바. 통신설비공사(일)"/>
      <sheetName val="견적 (일)"/>
      <sheetName val="#2_일위대가목록"/>
      <sheetName val="INST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역사임시전력"/>
      <sheetName val="표지"/>
      <sheetName val="견적"/>
      <sheetName val="총"/>
      <sheetName val="내"/>
      <sheetName val="제경비"/>
      <sheetName val="#2_일위대가목록"/>
    </sheetNames>
    <sheetDataSet>
      <sheetData sheetId="0"/>
      <sheetData sheetId="1"/>
      <sheetData sheetId="2"/>
      <sheetData sheetId="3"/>
      <sheetData sheetId="4"/>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INNER FULE"/>
      <sheetName val="적용할증"/>
      <sheetName val="연돌일위집계"/>
      <sheetName val="일위대가"/>
      <sheetName val="고소할증품"/>
      <sheetName val="특수비계공품"/>
      <sheetName val="수량산출서"/>
      <sheetName val="플랫폼집계"/>
      <sheetName val="플랫폼수량"/>
      <sheetName val="계단집계"/>
      <sheetName val="계단수량"/>
      <sheetName val="랜딩집계"/>
      <sheetName val="랜딩수량"/>
      <sheetName val="사다리집계"/>
      <sheetName val="사다리수량"/>
      <sheetName val="Sheet1"/>
      <sheetName val="연돌내역서"/>
      <sheetName val="연돌"/>
      <sheetName val="(76)배관총괄"/>
      <sheetName val="M2-1-1"/>
      <sheetName val="M2-1-2"/>
      <sheetName val="M2-1-3"/>
      <sheetName val="M2-1-4"/>
      <sheetName val="M2-1-5"/>
      <sheetName val="M2-1-6"/>
      <sheetName val="M2-1-7"/>
      <sheetName val="M2-1-8"/>
      <sheetName val="M2-1-9"/>
      <sheetName val="M2-1-10"/>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TRAY"/>
      <sheetName val="LTG외"/>
      <sheetName val="약전"/>
      <sheetName val="LTG외(MS)"/>
      <sheetName val="제경비"/>
    </sheetNames>
    <sheetDataSet>
      <sheetData sheetId="0" refreshError="1"/>
      <sheetData sheetId="1">
        <row r="14">
          <cell r="I14">
            <v>0.98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을"/>
      <sheetName val="견적분석표"/>
      <sheetName val="Sheet1"/>
      <sheetName val="견적"/>
    </sheetNames>
    <sheetDataSet>
      <sheetData sheetId="0"/>
      <sheetData sheetId="1"/>
      <sheetData sheetId="2"/>
      <sheetData sheetId="3"/>
      <sheetData sheetId="4"/>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
      <sheetName val="실행"/>
      <sheetName val="내 (2)"/>
      <sheetName val="견"/>
    </sheetNames>
    <sheetDataSet>
      <sheetData sheetId="0"/>
      <sheetData sheetId="1" refreshError="1"/>
      <sheetData sheetId="2"/>
      <sheetData sheetId="3"/>
      <sheetData sheetId="4"/>
      <sheetData sheetId="5"/>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역"/>
      <sheetName val="견적분석표"/>
      <sheetName val="bm"/>
      <sheetName val="TRAY"/>
      <sheetName val="CATV"/>
      <sheetName val="견"/>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내역"/>
      <sheetName val="견적분석표"/>
      <sheetName val="자집"/>
      <sheetName val="전계 BM LIST"/>
      <sheetName val="내역 (2)"/>
      <sheetName val="내역 (3)"/>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중"/>
      <sheetName val="운반"/>
      <sheetName val="품셈표"/>
      <sheetName val="견적"/>
    </sheetNames>
    <sheetDataSet>
      <sheetData sheetId="0"/>
      <sheetData sheetId="1"/>
      <sheetData sheetId="2"/>
      <sheetData sheetId="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운반"/>
      <sheetName val="견적"/>
    </sheetNames>
    <sheetDataSet>
      <sheetData sheetId="0" refreshError="1"/>
      <sheetData sheetId="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당진화력석탄설비CABLE포설공사내역서-갑지"/>
      <sheetName val="당진화력석탄설비CABLE포설공사집계표"/>
      <sheetName val="당진화력석탄설비CABLE포설공사내역서-을지"/>
      <sheetName val="당진1,2호기전선관설치및접지4차공사내역서-갑지"/>
      <sheetName val="당진화력1,2호기전선관설치및접지공사집계표"/>
      <sheetName val="당진1,2호기전선관설치및접지4차공사내역서-을지"/>
      <sheetName val="당진1,2호기전기설비기초분중전기공사내역서-갑지"/>
      <sheetName val="당진1,2호기전기설비기초분중전기공사집계표"/>
      <sheetName val="당진1,2호기전기설비기초분중전기공사내역서-을지"/>
      <sheetName val="당진3,4호기CABLE포설2차공사내역서-갑지"/>
      <sheetName val="당진3,4호기CABLE포설2차공사내역서-을지"/>
      <sheetName val="당진화력1,2전선관접지4차공사내역서(갑)"/>
      <sheetName val="당진화력석탄취급설비전기공사(1차변경)집계표"/>
      <sheetName val="당진화력석탄취급설비전기공사내역서(1차변경)-을지"/>
      <sheetName val="당진화력석탄취급설비전기공사(2차변경)내역서-갑지"/>
      <sheetName val="당진화력석탄취급설비전기공사(2차변경)집계표"/>
      <sheetName val="당진화력석탄취급설비전기공사내역서(2차변경)-을지"/>
      <sheetName val="당진화력석탄취급설비전기공사(완차)내역서-갑지"/>
      <sheetName val="당진1,2호기전선관설치및접지4차공사내역서(1차변경)-갑지"/>
      <sheetName val="당진1,2호기전선관설치및접지4차공사(1차변경)집계표"/>
      <sheetName val="당진1,2호기전선관설치및접지4차공사내역서(1차)-을지"/>
      <sheetName val="당진화력석탄취급설비전기공사(완차)내역서-갑"/>
      <sheetName val="당진화력석탄취급설비전기공사내역서(완차)-을지"/>
      <sheetName val="당진화력석탄취급설비전기공사(완차)집계표"/>
      <sheetName val="원가총괄"/>
      <sheetName val="운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사1"/>
      <sheetName val="국내현장"/>
      <sheetName val="인원"/>
      <sheetName val="현장"/>
      <sheetName val="원자력"/>
      <sheetName val="직위별"/>
      <sheetName val="Sheet1"/>
      <sheetName val="1001"/>
      <sheetName val="당진1,2호기전선관설치및접지4차공사내역서-을지"/>
      <sheetName val="원가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001"/>
      <sheetName val="당진1,2호기전선관설치및접지4차공사내역서-을지"/>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내"/>
    </sheetNames>
    <sheetDataSet>
      <sheetData sheetId="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품의서"/>
      <sheetName val="DB"/>
      <sheetName val="갑"/>
      <sheetName val="정산"/>
      <sheetName val="정산중"/>
      <sheetName val="AL.판넬"/>
      <sheetName val="새한"/>
      <sheetName val="영송"/>
      <sheetName val="성광"/>
      <sheetName val="정산서"/>
      <sheetName val="sheet1"/>
      <sheetName val="1001"/>
    </sheetNames>
    <sheetDataSet>
      <sheetData sheetId="0" refreshError="1"/>
      <sheetData sheetId="1" refreshError="1"/>
      <sheetData sheetId="2">
        <row r="1">
          <cell r="A1" t="str">
            <v>C_1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세대 (2)"/>
      <sheetName val="세대 (3)"/>
      <sheetName val="세대갑"/>
      <sheetName val="세대조정"/>
      <sheetName val="세대연락망"/>
      <sheetName val="DB"/>
      <sheetName val="sheet1"/>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공사비예산서"/>
      <sheetName val="#3_공사비총괄표"/>
      <sheetName val="#3_원가계산서"/>
      <sheetName val="#3_공종별집계표1"/>
      <sheetName val="#3_공종별집계표2"/>
      <sheetName val="#3_내역서"/>
      <sheetName val="#3_일위대가"/>
      <sheetName val="#3_일위대가목록"/>
      <sheetName val="#3_별표총괄"/>
      <sheetName val="#2_단가조사표"/>
      <sheetName val="#3_노임단가"/>
      <sheetName val="#3_중기부표"/>
      <sheetName val="#3_중기계산"/>
      <sheetName val="#3_TR기초내역"/>
      <sheetName val="101동"/>
      <sheetName val="DB"/>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 sheetId="1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예산서"/>
      <sheetName val="#1_공사비총괄표"/>
      <sheetName val="1변전소-원가"/>
      <sheetName val="2변전소-원가"/>
      <sheetName val="3변전소-원가"/>
      <sheetName val="#1-공종별집계표1"/>
      <sheetName val="#1-공종별집계표2"/>
      <sheetName val="#1_내역서"/>
      <sheetName val="#1_TR기초내역"/>
      <sheetName val="#1_발전기기초내역"/>
      <sheetName val="TR기초내역-할증NO!"/>
      <sheetName val="발전기기초내역-할증NO!"/>
      <sheetName val="#1_일위대가목록"/>
      <sheetName val="#1_일위대가"/>
      <sheetName val="별표총괄-1"/>
      <sheetName val="#2-공종별집계표1"/>
      <sheetName val="#2-공종별집계표2"/>
      <sheetName val="#2_내역서"/>
      <sheetName val="#3-공종별집계표1"/>
      <sheetName val="#3-공종별집계표2"/>
      <sheetName val="#3_내역서"/>
      <sheetName val="#1_단가조사표"/>
      <sheetName val="#2_단가조사표"/>
      <sheetName val="#3_단가조사표"/>
      <sheetName val="중기부표-1"/>
      <sheetName val="중기계산-1"/>
      <sheetName val="#2_일위대가목록"/>
      <sheetName val="#2_일위대가"/>
      <sheetName val="#3_일위대가목록"/>
      <sheetName val="#3_일위대가"/>
      <sheetName val="별표총괄-2"/>
      <sheetName val="별표총괄-3"/>
      <sheetName val="중기부표-2"/>
      <sheetName val="중기계산-2"/>
      <sheetName val="중기부표-3"/>
      <sheetName val="중기계산-3"/>
      <sheetName val="#2_공사비총괄표"/>
      <sheetName val="#3_공사비총괄표"/>
      <sheetName val="101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공사비예산서"/>
      <sheetName val="#3_공사비총괄표"/>
      <sheetName val="#3_원가계산서"/>
      <sheetName val="#3_공종별집계표1"/>
      <sheetName val="#3_공종별집계표2"/>
      <sheetName val="#3_내역서"/>
      <sheetName val="#3_일위대가"/>
      <sheetName val="#3_일위대가목록"/>
      <sheetName val="#3_별표총괄"/>
      <sheetName val="#2_단가조사표"/>
      <sheetName val="#3_노임단가"/>
      <sheetName val="#3_중기부표"/>
      <sheetName val="#3_중기계산"/>
      <sheetName val="#3_TR기초내역"/>
      <sheetName val="#2_일위대가목록"/>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일위대가목록"/>
      <sheetName val="#2_일위대가목록"/>
    </sheetNames>
    <sheetDataSet>
      <sheetData sheetId="0" refreshError="1"/>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총괄표"/>
      <sheetName val="내역"/>
      <sheetName val="내역 (2)"/>
      <sheetName val="견적의뢰"/>
      <sheetName val="표지"/>
      <sheetName val="분석"/>
      <sheetName val="Sheet1"/>
      <sheetName val="총"/>
      <sheetName val="asd"/>
      <sheetName val="#3_일위대가목록"/>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11A"/>
      <sheetName val="내역"/>
      <sheetName val="견적"/>
      <sheetName val="협력업체"/>
      <sheetName val="asd"/>
    </sheetNames>
    <sheetDataSet>
      <sheetData sheetId="0"/>
      <sheetData sheetId="1" refreshError="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손익분석"/>
      <sheetName val="제작비추산총괄표"/>
      <sheetName val="갑"/>
      <sheetName val="asd"/>
      <sheetName val="내역"/>
    </sheetNames>
    <sheetDataSet>
      <sheetData sheetId="0"/>
      <sheetData sheetId="1" refreshError="1"/>
      <sheetData sheetId="2" refreshError="1"/>
      <sheetData sheetId="3" refreshError="1"/>
      <sheetData sheetId="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손익분석"/>
      <sheetName val="제작비추산총괄표"/>
      <sheetName val="갑"/>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상"/>
      <sheetName val="PILE"/>
      <sheetName val="흙막이"/>
      <sheetName val="토목"/>
      <sheetName val="개략A"/>
      <sheetName val="개략B"/>
      <sheetName val="개략C"/>
      <sheetName val="개략D"/>
      <sheetName val="실행예상A"/>
      <sheetName val="실행예상B"/>
      <sheetName val="실행예상C"/>
      <sheetName val="실행예상D"/>
      <sheetName val="견적결과A"/>
      <sheetName val="견적결과B"/>
      <sheetName val="견적결과C"/>
      <sheetName val="견적결과D"/>
      <sheetName val="개략경비B"/>
      <sheetName val="개략경비C"/>
      <sheetName val="개략경비D"/>
      <sheetName val="금액내역서"/>
      <sheetName val="표지"/>
      <sheetName val="설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내"/>
    </sheetNames>
    <sheetDataSet>
      <sheetData sheetId="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D)"/>
      <sheetName val="내역(D)"/>
      <sheetName val="표지"/>
      <sheetName val="Sheet5"/>
      <sheetName val="손익분석"/>
    </sheetNames>
    <sheetDataSet>
      <sheetData sheetId="0"/>
      <sheetData sheetId="1"/>
      <sheetData sheetId="2" refreshError="1"/>
      <sheetData sheetId="3" refreshError="1"/>
      <sheetData sheetId="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최종견"/>
      <sheetName val="표지"/>
    </sheet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2"/>
      <sheetName val="견"/>
      <sheetName val="예산M12A"/>
      <sheetName val="원가"/>
      <sheetName val="단중"/>
      <sheetName val="최종견"/>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 val="견"/>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품의서"/>
      <sheetName val="갑"/>
      <sheetName val="최중"/>
      <sheetName val="중중"/>
      <sheetName val="을"/>
      <sheetName val="DB"/>
      <sheetName val="실행"/>
      <sheetName val="정산"/>
      <sheetName val="정산최종"/>
      <sheetName val="삼창"/>
      <sheetName val="타일"/>
      <sheetName val="스페이스"/>
      <sheetName val="한샘"/>
      <sheetName val="성창"/>
      <sheetName val="유리"/>
      <sheetName val="조경"/>
      <sheetName val="코킹"/>
      <sheetName val="금속"/>
      <sheetName val="대안"/>
      <sheetName val="삼비"/>
      <sheetName val="가구공장"/>
      <sheetName val="도장1"/>
      <sheetName val="전기1"/>
      <sheetName val="정산최종 (2)"/>
      <sheetName val="최중 (2)"/>
      <sheetName val="정산최종 (3)"/>
      <sheetName val="유리2"/>
      <sheetName val="품셈표"/>
      <sheetName val="단중"/>
    </sheetNames>
    <sheetDataSet>
      <sheetData sheetId="0" refreshError="1"/>
      <sheetData sheetId="1" refreshError="1"/>
      <sheetData sheetId="2" refreshError="1"/>
      <sheetData sheetId="3" refreshError="1"/>
      <sheetData sheetId="4" refreshError="1"/>
      <sheetData sheetId="5" refreshError="1"/>
      <sheetData sheetId="6">
        <row r="1">
          <cell r="A1" t="str">
            <v>C_1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해외부문분석"/>
      <sheetName val="DB"/>
      <sheetName val="품셈표"/>
    </sheetNames>
    <sheetDataSet>
      <sheetData sheetId="0"/>
      <sheetData sheetId="1" refreshError="1"/>
      <sheetData sheetId="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사"/>
      <sheetName val="플랜트code"/>
      <sheetName val="Sheet1"/>
      <sheetName val="현장일반사항"/>
      <sheetName val="탁상용"/>
      <sheetName val="사업관리"/>
      <sheetName val="DB"/>
    </sheetNames>
    <sheetDataSet>
      <sheetData sheetId="0"/>
      <sheetData sheetId="1"/>
      <sheetData sheetId="2"/>
      <sheetData sheetId="3" refreshError="1"/>
      <sheetData sheetId="4"/>
      <sheetData sheetId="5" refreshError="1"/>
      <sheetData sheetId="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사"/>
      <sheetName val="플랜트code"/>
      <sheetName val="Sheet1"/>
      <sheetName val="현장일반사항"/>
      <sheetName val="탁상용"/>
      <sheetName val="사업관리"/>
      <sheetName val="DB"/>
    </sheetNames>
    <sheetDataSet>
      <sheetData sheetId="0"/>
      <sheetData sheetId="1"/>
      <sheetData sheetId="2"/>
      <sheetData sheetId="3" refreshError="1"/>
      <sheetData sheetId="4"/>
      <sheetData sheetId="5" refreshError="1"/>
      <sheetData sheetId="6"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5"/>
      <sheetName val="D22"/>
      <sheetName val="D16"/>
      <sheetName val="철근 소요량 집계"/>
      <sheetName val="현장일반사항"/>
      <sheetName val="PIPE"/>
      <sheetName val="BSD (2)"/>
      <sheetName val="FLANGE"/>
      <sheetName val="VALVE"/>
      <sheetName val="사업관리"/>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 PJT별분석"/>
      <sheetName val="2. 업체순위(arch)"/>
      <sheetName val="3. 공사비비교(건축)"/>
      <sheetName val="4. 대안비교(건축)"/>
      <sheetName val="5. 주요항목비교"/>
      <sheetName val="6.기술비교(건축)"/>
      <sheetName val=" 대안방안"/>
      <sheetName val="견적조건(건축)"/>
      <sheetName val="참고사항"/>
      <sheetName val="Sheet4"/>
      <sheetName val="현장일반사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VXXXXXX"/>
      <sheetName val="내역서"/>
      <sheetName val="기자재단가"/>
      <sheetName val="배관단가"/>
      <sheetName val="일위대가표"/>
      <sheetName val="단가표"/>
      <sheetName val="단가구분"/>
      <sheetName val="PCODE"/>
      <sheetName val="인건비"/>
      <sheetName val="배관자재 단가조사서"/>
      <sheetName val="000000"/>
      <sheetName val="VXXXX"/>
      <sheetName val="사급자재대"/>
      <sheetName val="단가비교"/>
      <sheetName val="4. 배관공사"/>
      <sheetName val="3.시운전비"/>
      <sheetName val="설치공사"/>
      <sheetName val="원가계산"/>
      <sheetName val="총괄내역"/>
    </sheetNames>
    <sheetDataSet>
      <sheetData sheetId="0"/>
      <sheetData sheetId="1"/>
      <sheetData sheetId="2" refreshError="1">
        <row r="4">
          <cell r="D4" t="str">
            <v>대</v>
          </cell>
        </row>
        <row r="5">
          <cell r="D5" t="str">
            <v>대</v>
          </cell>
        </row>
        <row r="7">
          <cell r="D7" t="str">
            <v>대</v>
          </cell>
        </row>
        <row r="8">
          <cell r="D8" t="str">
            <v>대</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refreshError="1"/>
      <sheetData sheetId="50"/>
      <sheetData sheetId="5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 PJT별분석"/>
      <sheetName val="2. 업체순위(arch)"/>
      <sheetName val="3. 공사비비교(건축)"/>
      <sheetName val="4. 대안비교(건축)"/>
      <sheetName val="5. 주요항목비교"/>
      <sheetName val="6.기술비교(건축)"/>
      <sheetName val=" 대안방안"/>
      <sheetName val="견적조건(건축)"/>
      <sheetName val="참고사항"/>
      <sheetName val="Sheet4"/>
      <sheetName val="현장일반사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원가"/>
      <sheetName val="표지"/>
      <sheetName val="DHEQSUPT"/>
      <sheetName val="금액내역서"/>
    </sheetNames>
    <sheetDataSet>
      <sheetData sheetId="0"/>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Sum"/>
      <sheetName val="내역"/>
      <sheetName val="견적 (2)"/>
      <sheetName val="Sum (2)"/>
      <sheetName val="내역 (2)"/>
      <sheetName val="설비원가"/>
      <sheetName val="예상"/>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견적"/>
      <sheetName val="견적 (2)"/>
    </sheetNames>
    <sheetDataSet>
      <sheetData sheetId="0">
        <row r="732">
          <cell r="A732" t="str">
            <v>K02</v>
          </cell>
          <cell r="B732">
            <v>47</v>
          </cell>
          <cell r="D732" t="str">
            <v>제 47 호표</v>
          </cell>
          <cell r="E732" t="str">
            <v>프라임코팅</v>
          </cell>
          <cell r="H732" t="str">
            <v>MC-1</v>
          </cell>
          <cell r="L732" t="str">
            <v>근거 : 건설12-11</v>
          </cell>
          <cell r="Q732" t="str">
            <v>단위 : 100m2</v>
          </cell>
        </row>
        <row r="733">
          <cell r="A733" t="str">
            <v/>
          </cell>
          <cell r="D733" t="str">
            <v>명    칭</v>
          </cell>
          <cell r="E733" t="str">
            <v>규   격</v>
          </cell>
          <cell r="F733" t="str">
            <v>단  위</v>
          </cell>
          <cell r="G733" t="str">
            <v>수  량</v>
          </cell>
          <cell r="H733" t="str">
            <v>직접</v>
          </cell>
          <cell r="I733" t="str">
            <v>재료비</v>
          </cell>
          <cell r="J733" t="str">
            <v>간접</v>
          </cell>
          <cell r="K733" t="str">
            <v>재료비</v>
          </cell>
          <cell r="L733" t="str">
            <v>직접</v>
          </cell>
          <cell r="M733" t="str">
            <v>노무비</v>
          </cell>
          <cell r="N733" t="str">
            <v>경</v>
          </cell>
          <cell r="O733" t="str">
            <v>비</v>
          </cell>
          <cell r="P733" t="str">
            <v>계</v>
          </cell>
          <cell r="Q733" t="str">
            <v>비    고</v>
          </cell>
        </row>
        <row r="734">
          <cell r="A734" t="str">
            <v/>
          </cell>
          <cell r="H734" t="str">
            <v>단가</v>
          </cell>
          <cell r="I734" t="str">
            <v>금액</v>
          </cell>
          <cell r="J734" t="str">
            <v>단가</v>
          </cell>
          <cell r="K734" t="str">
            <v>금액</v>
          </cell>
          <cell r="L734" t="str">
            <v>단가</v>
          </cell>
          <cell r="M734" t="str">
            <v>금액</v>
          </cell>
          <cell r="N734" t="str">
            <v>단가</v>
          </cell>
          <cell r="O734" t="str">
            <v>금액</v>
          </cell>
        </row>
        <row r="735">
          <cell r="A735" t="str">
            <v>I005</v>
          </cell>
          <cell r="B735">
            <v>0.38</v>
          </cell>
          <cell r="D735" t="str">
            <v>아스팔트</v>
          </cell>
          <cell r="E735" t="str">
            <v>MC-1</v>
          </cell>
          <cell r="F735" t="str">
            <v>d/m</v>
          </cell>
          <cell r="G735">
            <v>0.38</v>
          </cell>
          <cell r="H735">
            <v>38000</v>
          </cell>
          <cell r="I735">
            <v>14440</v>
          </cell>
          <cell r="J735">
            <v>0</v>
          </cell>
          <cell r="K735">
            <v>0</v>
          </cell>
          <cell r="L735">
            <v>0</v>
          </cell>
          <cell r="M735">
            <v>0</v>
          </cell>
          <cell r="N735">
            <v>0</v>
          </cell>
          <cell r="O735">
            <v>0</v>
          </cell>
          <cell r="P735">
            <v>14440</v>
          </cell>
        </row>
        <row r="736">
          <cell r="A736" t="str">
            <v>r036</v>
          </cell>
          <cell r="B736">
            <v>0.04</v>
          </cell>
          <cell r="D736" t="str">
            <v>포장공</v>
          </cell>
          <cell r="E736">
            <v>0</v>
          </cell>
          <cell r="F736" t="str">
            <v>인</v>
          </cell>
          <cell r="G736">
            <v>0.04</v>
          </cell>
          <cell r="H736">
            <v>0</v>
          </cell>
          <cell r="I736">
            <v>0</v>
          </cell>
          <cell r="J736">
            <v>0</v>
          </cell>
          <cell r="K736">
            <v>0</v>
          </cell>
          <cell r="L736">
            <v>68200</v>
          </cell>
          <cell r="M736">
            <v>2728</v>
          </cell>
          <cell r="N736">
            <v>0</v>
          </cell>
          <cell r="O736">
            <v>0</v>
          </cell>
          <cell r="P736">
            <v>2728</v>
          </cell>
        </row>
        <row r="737">
          <cell r="A737" t="str">
            <v>r010</v>
          </cell>
          <cell r="B737">
            <v>0.12</v>
          </cell>
          <cell r="D737" t="str">
            <v>보통인부</v>
          </cell>
          <cell r="E737">
            <v>0</v>
          </cell>
          <cell r="F737" t="str">
            <v>인</v>
          </cell>
          <cell r="G737">
            <v>0.12</v>
          </cell>
          <cell r="H737">
            <v>0</v>
          </cell>
          <cell r="I737">
            <v>0</v>
          </cell>
          <cell r="J737">
            <v>0</v>
          </cell>
          <cell r="K737">
            <v>0</v>
          </cell>
          <cell r="L737">
            <v>34900</v>
          </cell>
          <cell r="M737">
            <v>4188</v>
          </cell>
          <cell r="N737">
            <v>0</v>
          </cell>
          <cell r="O737">
            <v>0</v>
          </cell>
          <cell r="P737">
            <v>4188</v>
          </cell>
        </row>
        <row r="742">
          <cell r="A742" t="str">
            <v/>
          </cell>
        </row>
        <row r="743">
          <cell r="A743" t="str">
            <v/>
          </cell>
        </row>
        <row r="744">
          <cell r="A744" t="str">
            <v/>
          </cell>
        </row>
        <row r="745">
          <cell r="A745" t="str">
            <v/>
          </cell>
          <cell r="C745" t="str">
            <v>K02</v>
          </cell>
          <cell r="D745" t="str">
            <v>계</v>
          </cell>
          <cell r="E745" t="str">
            <v>제 47 호표</v>
          </cell>
          <cell r="I745">
            <v>14440</v>
          </cell>
          <cell r="K745">
            <v>0</v>
          </cell>
          <cell r="M745">
            <v>6916</v>
          </cell>
          <cell r="O745">
            <v>0</v>
          </cell>
          <cell r="P745">
            <v>21356</v>
          </cell>
        </row>
        <row r="1400">
          <cell r="A1400" t="str">
            <v>B22</v>
          </cell>
          <cell r="B1400">
            <v>93</v>
          </cell>
          <cell r="D1400" t="str">
            <v>제 93 호표</v>
          </cell>
          <cell r="E1400" t="str">
            <v>관용접(Φ400mm)</v>
          </cell>
          <cell r="H1400">
            <v>0</v>
          </cell>
          <cell r="L1400" t="str">
            <v>근거 : 건설17-8</v>
          </cell>
          <cell r="Q1400" t="str">
            <v>단위 : 개소/6m</v>
          </cell>
        </row>
        <row r="1401">
          <cell r="A1401" t="str">
            <v/>
          </cell>
          <cell r="D1401" t="str">
            <v>명    칭</v>
          </cell>
          <cell r="E1401" t="str">
            <v>규   격</v>
          </cell>
          <cell r="F1401" t="str">
            <v>단  위</v>
          </cell>
          <cell r="G1401" t="str">
            <v>수  량</v>
          </cell>
          <cell r="H1401" t="str">
            <v>직접</v>
          </cell>
          <cell r="I1401" t="str">
            <v>재료비</v>
          </cell>
          <cell r="J1401" t="str">
            <v>간접</v>
          </cell>
          <cell r="K1401" t="str">
            <v>재료비</v>
          </cell>
          <cell r="L1401" t="str">
            <v>직접</v>
          </cell>
          <cell r="M1401" t="str">
            <v>노무비</v>
          </cell>
          <cell r="N1401" t="str">
            <v>경</v>
          </cell>
          <cell r="O1401" t="str">
            <v>비</v>
          </cell>
          <cell r="P1401" t="str">
            <v>계</v>
          </cell>
          <cell r="Q1401" t="str">
            <v>비    고</v>
          </cell>
        </row>
        <row r="1402">
          <cell r="A1402" t="str">
            <v/>
          </cell>
          <cell r="H1402" t="str">
            <v>단가</v>
          </cell>
          <cell r="I1402" t="str">
            <v>금액</v>
          </cell>
          <cell r="J1402" t="str">
            <v>단가</v>
          </cell>
          <cell r="K1402" t="str">
            <v>금액</v>
          </cell>
          <cell r="L1402" t="str">
            <v>단가</v>
          </cell>
          <cell r="M1402" t="str">
            <v>금액</v>
          </cell>
          <cell r="N1402" t="str">
            <v>단가</v>
          </cell>
          <cell r="O1402" t="str">
            <v>금액</v>
          </cell>
        </row>
        <row r="1403">
          <cell r="A1403" t="str">
            <v>I020</v>
          </cell>
          <cell r="B1403">
            <v>1.6</v>
          </cell>
          <cell r="D1403" t="str">
            <v>용접봉</v>
          </cell>
          <cell r="E1403" t="str">
            <v>115×3mm</v>
          </cell>
          <cell r="F1403" t="str">
            <v>kg</v>
          </cell>
          <cell r="G1403">
            <v>1.6</v>
          </cell>
          <cell r="H1403">
            <v>0</v>
          </cell>
          <cell r="I1403">
            <v>0</v>
          </cell>
          <cell r="J1403">
            <v>920</v>
          </cell>
          <cell r="K1403">
            <v>1472</v>
          </cell>
          <cell r="L1403">
            <v>0</v>
          </cell>
          <cell r="M1403">
            <v>0</v>
          </cell>
          <cell r="N1403">
            <v>0</v>
          </cell>
          <cell r="O1403">
            <v>0</v>
          </cell>
          <cell r="P1403">
            <v>1472</v>
          </cell>
        </row>
        <row r="1404">
          <cell r="A1404" t="str">
            <v>r013</v>
          </cell>
          <cell r="B1404">
            <v>0.54</v>
          </cell>
          <cell r="D1404" t="str">
            <v>용접공</v>
          </cell>
          <cell r="E1404">
            <v>0</v>
          </cell>
          <cell r="F1404" t="str">
            <v>인</v>
          </cell>
          <cell r="G1404">
            <v>0.54</v>
          </cell>
          <cell r="H1404">
            <v>0</v>
          </cell>
          <cell r="I1404">
            <v>0</v>
          </cell>
          <cell r="J1404">
            <v>0</v>
          </cell>
          <cell r="K1404">
            <v>0</v>
          </cell>
          <cell r="L1404">
            <v>65500</v>
          </cell>
          <cell r="M1404">
            <v>35370</v>
          </cell>
          <cell r="N1404">
            <v>0</v>
          </cell>
          <cell r="O1404">
            <v>0</v>
          </cell>
          <cell r="P1404">
            <v>35370</v>
          </cell>
        </row>
        <row r="1411">
          <cell r="A1411" t="str">
            <v/>
          </cell>
        </row>
        <row r="1412">
          <cell r="A1412" t="str">
            <v/>
          </cell>
        </row>
        <row r="1413">
          <cell r="A1413" t="str">
            <v/>
          </cell>
          <cell r="C1413" t="str">
            <v>B22</v>
          </cell>
          <cell r="D1413" t="str">
            <v>계</v>
          </cell>
          <cell r="E1413" t="str">
            <v>제 93 호표</v>
          </cell>
          <cell r="I1413">
            <v>0</v>
          </cell>
          <cell r="K1413">
            <v>1472</v>
          </cell>
          <cell r="M1413">
            <v>35370</v>
          </cell>
          <cell r="O1413">
            <v>0</v>
          </cell>
          <cell r="P1413">
            <v>36842</v>
          </cell>
        </row>
        <row r="1516">
          <cell r="A1516" t="str">
            <v>O03</v>
          </cell>
          <cell r="B1516">
            <v>101</v>
          </cell>
          <cell r="D1516" t="str">
            <v>제 101 호표</v>
          </cell>
          <cell r="E1516" t="str">
            <v>인력 터파기(풍화암 및 연암)</v>
          </cell>
          <cell r="H1516" t="str">
            <v>인력(2-3)</v>
          </cell>
          <cell r="L1516" t="str">
            <v>근거 : 토공3-1</v>
          </cell>
          <cell r="Q1516" t="str">
            <v>단위 :㎥</v>
          </cell>
        </row>
        <row r="1517">
          <cell r="A1517" t="str">
            <v/>
          </cell>
          <cell r="D1517" t="str">
            <v>명    칭</v>
          </cell>
          <cell r="E1517" t="str">
            <v>규   격</v>
          </cell>
          <cell r="F1517" t="str">
            <v>단  위</v>
          </cell>
          <cell r="G1517" t="str">
            <v>수  량</v>
          </cell>
          <cell r="H1517" t="str">
            <v>직접</v>
          </cell>
          <cell r="I1517" t="str">
            <v>재료비</v>
          </cell>
          <cell r="J1517" t="str">
            <v>간접</v>
          </cell>
          <cell r="K1517" t="str">
            <v>재료비</v>
          </cell>
          <cell r="L1517" t="str">
            <v>직접</v>
          </cell>
          <cell r="M1517" t="str">
            <v>노무비</v>
          </cell>
          <cell r="N1517" t="str">
            <v>경</v>
          </cell>
          <cell r="O1517" t="str">
            <v>비</v>
          </cell>
          <cell r="P1517" t="str">
            <v>계</v>
          </cell>
          <cell r="Q1517" t="str">
            <v>비    고</v>
          </cell>
        </row>
        <row r="1518">
          <cell r="A1518" t="str">
            <v/>
          </cell>
          <cell r="H1518" t="str">
            <v>단가</v>
          </cell>
          <cell r="I1518" t="str">
            <v>금액</v>
          </cell>
          <cell r="J1518" t="str">
            <v>단가</v>
          </cell>
          <cell r="K1518" t="str">
            <v>금액</v>
          </cell>
          <cell r="L1518" t="str">
            <v>단가</v>
          </cell>
          <cell r="M1518" t="str">
            <v>금액</v>
          </cell>
          <cell r="N1518" t="str">
            <v>단가</v>
          </cell>
          <cell r="O1518" t="str">
            <v>금액</v>
          </cell>
        </row>
        <row r="1519">
          <cell r="A1519" t="str">
            <v>r010</v>
          </cell>
          <cell r="B1519">
            <v>1</v>
          </cell>
          <cell r="D1519" t="str">
            <v>보통인부</v>
          </cell>
          <cell r="E1519">
            <v>0</v>
          </cell>
          <cell r="F1519" t="str">
            <v>인</v>
          </cell>
          <cell r="G1519">
            <v>1</v>
          </cell>
          <cell r="H1519">
            <v>0</v>
          </cell>
          <cell r="I1519">
            <v>0</v>
          </cell>
          <cell r="J1519">
            <v>0</v>
          </cell>
          <cell r="K1519">
            <v>0</v>
          </cell>
          <cell r="L1519">
            <v>34900</v>
          </cell>
          <cell r="M1519">
            <v>34900</v>
          </cell>
          <cell r="N1519">
            <v>0</v>
          </cell>
          <cell r="O1519">
            <v>0</v>
          </cell>
          <cell r="P1519">
            <v>34900</v>
          </cell>
          <cell r="Q1519" t="str">
            <v>주위에 장애물이 있을경우</v>
          </cell>
        </row>
        <row r="1520">
          <cell r="A1520" t="str">
            <v>R037</v>
          </cell>
          <cell r="B1520">
            <v>2</v>
          </cell>
          <cell r="D1520" t="str">
            <v>할석공</v>
          </cell>
          <cell r="E1520">
            <v>0</v>
          </cell>
          <cell r="F1520" t="str">
            <v>인</v>
          </cell>
          <cell r="G1520">
            <v>2</v>
          </cell>
          <cell r="H1520">
            <v>0</v>
          </cell>
          <cell r="I1520">
            <v>0</v>
          </cell>
          <cell r="J1520">
            <v>0</v>
          </cell>
          <cell r="K1520">
            <v>0</v>
          </cell>
          <cell r="L1520">
            <v>65700</v>
          </cell>
          <cell r="M1520">
            <v>131400</v>
          </cell>
          <cell r="N1520">
            <v>0</v>
          </cell>
          <cell r="O1520">
            <v>0</v>
          </cell>
          <cell r="P1520">
            <v>131400</v>
          </cell>
          <cell r="Q1520" t="str">
            <v>50%까지 할증가능</v>
          </cell>
        </row>
        <row r="1528">
          <cell r="A1528" t="str">
            <v/>
          </cell>
        </row>
        <row r="1529">
          <cell r="A1529" t="str">
            <v/>
          </cell>
          <cell r="C1529" t="str">
            <v>O03</v>
          </cell>
          <cell r="D1529" t="str">
            <v>계</v>
          </cell>
          <cell r="E1529" t="str">
            <v>제 101 호표</v>
          </cell>
          <cell r="I1529">
            <v>0</v>
          </cell>
          <cell r="K1529">
            <v>0</v>
          </cell>
          <cell r="M1529">
            <v>166300</v>
          </cell>
          <cell r="O1529">
            <v>0</v>
          </cell>
          <cell r="P1529">
            <v>166300</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보"/>
      <sheetName val="계약서"/>
      <sheetName val="원가내역서"/>
      <sheetName val="직재"/>
      <sheetName val="직노"/>
      <sheetName val="안전관리책임이행각서"/>
      <sheetName val="사급자재손해보증서"/>
      <sheetName val="동의서"/>
      <sheetName val="계약보증금납부서"/>
      <sheetName val="견"/>
      <sheetName val="일위대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견적율"/>
      <sheetName val="견적총괄표"/>
      <sheetName val="총"/>
      <sheetName val="내2"/>
      <sheetName val="견적"/>
      <sheetName val="견적 (2)"/>
      <sheetName val="수량 총괄"/>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견적"/>
      <sheetName val="내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
      <sheetName val="표지"/>
      <sheetName val="견적"/>
      <sheetName val="총"/>
      <sheetName val="내"/>
      <sheetName val="Sheet1"/>
      <sheetName val="견적 (2)"/>
      <sheetName val="대한은박지(임시동력)"/>
      <sheetName val="이순배내역서"/>
      <sheetName val="Sheet4"/>
    </sheetNames>
    <definedNames>
      <definedName name="BlankMacro1"/>
      <definedName name="HJG" sheetId="8"/>
      <definedName name="NEW" sheetId="8"/>
      <definedName name="_xlbgnm.NEW1"/>
      <definedName name="_xlbgnm.NEW2"/>
      <definedName name="_xlbgnm.NEW3"/>
      <definedName name="_xlbgnm.NEW5"/>
      <definedName name="OLD" sheetId="8"/>
      <definedName name="pi" sheetId="8"/>
      <definedName name="PIPE" sheetId="8"/>
      <definedName name="PNT" sheetId="8"/>
      <definedName name="size" sheetId="8"/>
      <definedName name="기본서류" sheetId="8"/>
      <definedName name="ㄻ4ㅅ" sheetId="8"/>
      <definedName name="양액통영" sheetId="8"/>
    </defined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 (2)"/>
      <sheetName val="BSD"/>
      <sheetName val="BSD 1"/>
      <sheetName val="PIPE"/>
      <sheetName val="FLANGE"/>
      <sheetName val="VALVE"/>
      <sheetName val="이순배내역서"/>
      <sheetName val="견적"/>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5"/>
      <sheetName val="D16"/>
      <sheetName val="D22"/>
      <sheetName val="현장일반사항"/>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 val="параметр (формуд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начало"/>
      <sheetName val="продажи"/>
      <sheetName val="stat"/>
      <sheetName val="temp3add"/>
      <sheetName val="temp3"/>
      <sheetName val="tempCol"/>
      <sheetName val="temp"/>
      <sheetName val="расчет колво"/>
      <sheetName val="tempPer"/>
      <sheetName val="затраты"/>
      <sheetName val="постоянные"/>
      <sheetName val="Активы"/>
      <sheetName val="создание ОС"/>
      <sheetName val="вложения в ОС"/>
      <sheetName val="персонал"/>
      <sheetName val="финансирование"/>
      <sheetName val="налоги справочник"/>
      <sheetName val="прогнозы"/>
      <sheetName val="упр себест"/>
      <sheetName val="затраты себест"/>
      <sheetName val="расчёт себестоимости"/>
      <sheetName val="расчет продаж"/>
      <sheetName val="расчет постоянные"/>
      <sheetName val="производственные"/>
      <sheetName val="расчет активов"/>
      <sheetName val="расчет вложений"/>
      <sheetName val="ПП1"/>
      <sheetName val="ПП2"/>
      <sheetName val="амортизация ОС"/>
      <sheetName val="амортизация"/>
      <sheetName val="sl1"/>
      <sheetName val="расчет персонал"/>
      <sheetName val="ШР"/>
      <sheetName val="получены кредиты"/>
      <sheetName val="проценты"/>
      <sheetName val="тело.кредит"/>
      <sheetName val="расчёт итоги"/>
      <sheetName val="расчёт налоги"/>
      <sheetName val="Итоги"/>
      <sheetName val="продукты"/>
      <sheetName val="материалы"/>
      <sheetName val="АХР"/>
      <sheetName val="графики"/>
      <sheetName val="Точка безубыточности"/>
      <sheetName val="инвест показатели"/>
      <sheetName val="прибыли и убытки"/>
      <sheetName val="ДДС"/>
      <sheetName val="Баланс"/>
      <sheetName val="для усн 15"/>
      <sheetName val="справочник"/>
      <sheetName val="курсы"/>
      <sheetName val="помощь"/>
    </sheetNames>
    <sheetDataSet>
      <sheetData sheetId="0"/>
      <sheetData sheetId="1">
        <row r="9">
          <cell r="E9">
            <v>2021</v>
          </cell>
          <cell r="I9">
            <v>2030</v>
          </cell>
        </row>
        <row r="13">
          <cell r="E13" t="str">
            <v>USD</v>
          </cell>
        </row>
        <row r="46">
          <cell r="E46">
            <v>1</v>
          </cell>
        </row>
        <row r="61">
          <cell r="E61">
            <v>0.05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8">
          <cell r="E48">
            <v>0.15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H17">
            <v>0</v>
          </cell>
        </row>
        <row r="70">
          <cell r="H70">
            <v>770000</v>
          </cell>
        </row>
        <row r="73">
          <cell r="H73">
            <v>6416.666666666667</v>
          </cell>
        </row>
        <row r="83">
          <cell r="H83">
            <v>996</v>
          </cell>
        </row>
      </sheetData>
      <sheetData sheetId="38"/>
      <sheetData sheetId="39"/>
      <sheetData sheetId="40"/>
      <sheetData sheetId="41"/>
      <sheetData sheetId="42"/>
      <sheetData sheetId="43"/>
      <sheetData sheetId="44"/>
      <sheetData sheetId="45"/>
      <sheetData sheetId="46">
        <row r="18">
          <cell r="H18">
            <v>-8300</v>
          </cell>
        </row>
        <row r="21">
          <cell r="H21">
            <v>6416.666666666667</v>
          </cell>
        </row>
        <row r="23">
          <cell r="H23">
            <v>0</v>
          </cell>
        </row>
        <row r="34">
          <cell r="H34">
            <v>0</v>
          </cell>
        </row>
        <row r="35">
          <cell r="H35">
            <v>-15712.666666666668</v>
          </cell>
        </row>
      </sheetData>
      <sheetData sheetId="47">
        <row r="14">
          <cell r="H14">
            <v>0</v>
          </cell>
        </row>
        <row r="19">
          <cell r="H19">
            <v>3500</v>
          </cell>
        </row>
        <row r="20">
          <cell r="H20">
            <v>0</v>
          </cell>
        </row>
        <row r="21">
          <cell r="H21">
            <v>4800</v>
          </cell>
        </row>
        <row r="22">
          <cell r="H22">
            <v>6416.666666666667</v>
          </cell>
        </row>
        <row r="34">
          <cell r="H34">
            <v>3025167.3913043477</v>
          </cell>
        </row>
      </sheetData>
      <sheetData sheetId="48"/>
      <sheetData sheetId="49"/>
      <sheetData sheetId="50"/>
      <sheetData sheetId="51"/>
      <sheetData sheetId="5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tab 19"/>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기둥상세비교표"/>
      <sheetName val="CFT vs SRC 이찌노헤상무의견"/>
      <sheetName val="CFT vs SRC 보고"/>
      <sheetName val="CFT vs SRC 보고 (2)"/>
      <sheetName val="CFT적용코드비교"/>
      <sheetName val="CFT적용현장견학정리"/>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기준"/>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출내역서집계표"/>
      <sheetName val="총괄내역 "/>
      <sheetName val="합산원가계산서 "/>
      <sheetName val="원가계산서(가설)"/>
      <sheetName val="원가계산서(R.A)"/>
      <sheetName val="원가계산서(철골)"/>
      <sheetName val="원가계산서(방수)"/>
      <sheetName val="원가계산서(석)"/>
      <sheetName val="원가계산서(금속-1,2,3)"/>
      <sheetName val="원가계산서(AL,ST'L창호)"/>
      <sheetName val="원가계산서(유리)"/>
      <sheetName val="원가계산서(설비)"/>
      <sheetName val="부대입찰내역"/>
      <sheetName val="지급자재내역"/>
      <sheetName val="EACT10"/>
      <sheetName val="하도급사항"/>
      <sheetName val="산출별지"/>
      <sheetName val="laroux"/>
      <sheetName val="공사비집계 (2)"/>
      <sheetName val="공사비집계"/>
      <sheetName val="공통가설분류"/>
      <sheetName val="Sheet6"/>
      <sheetName val="노임단가"/>
      <sheetName val="기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출내역서집계표"/>
      <sheetName val="총괄내역 "/>
      <sheetName val="합산원가계산서 "/>
      <sheetName val="원가계산서(가설)"/>
      <sheetName val="원가계산서(R.A)"/>
      <sheetName val="원가계산서(철골)"/>
      <sheetName val="원가계산서(방수)"/>
      <sheetName val="원가계산서(석)"/>
      <sheetName val="원가계산서(금속-1,2,3)"/>
      <sheetName val="원가계산서(AL,ST'L창호)"/>
      <sheetName val="원가계산서(유리)"/>
      <sheetName val="원가계산서(설비)"/>
      <sheetName val="부대입찰내역"/>
      <sheetName val="지급자재내역"/>
      <sheetName val="EACT10"/>
      <sheetName val="하도급사항"/>
      <sheetName val="산출별지"/>
      <sheetName val="laroux"/>
      <sheetName val="공사비집계 (2)"/>
      <sheetName val="공사비집계"/>
      <sheetName val="공통가설분류"/>
      <sheetName val="Sheet6"/>
      <sheetName val="노임단가"/>
      <sheetName val="기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계획"/>
      <sheetName val="공사예산"/>
      <sheetName val="설계내역서"/>
      <sheetName val="품셈총괄"/>
      <sheetName val="품셈1-26"/>
      <sheetName val="품셈27-"/>
      <sheetName val="부표총괄"/>
      <sheetName val="부표내역"/>
      <sheetName val="중기부표"/>
      <sheetName val="노임단가"/>
      <sheetName val="재료가격표"/>
      <sheetName val="별표총괄표"/>
      <sheetName val="Sheet1"/>
      <sheetName val="BSD (2)"/>
      <sheetName val="Sheet5"/>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일위대가표"/>
      <sheetName val="수량산출서"/>
      <sheetName val="산출내역서"/>
      <sheetName val="sheet4"/>
      <sheetName val="sheet5"/>
      <sheetName val="예산M6-B"/>
      <sheetName val="견적"/>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갑지"/>
      <sheetName val="노무비"/>
      <sheetName val="집계"/>
      <sheetName val="내역"/>
      <sheetName val="분석(총괄)"/>
      <sheetName val="공내역"/>
      <sheetName val="내역 (2)"/>
      <sheetName val="자집"/>
      <sheetName val="견적을지"/>
      <sheetName val="내역 (3)"/>
      <sheetName val="Sheet5"/>
      <sheetName val="인제내역"/>
      <sheetName val="BSD (2)"/>
      <sheetName val="부표총괄"/>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총"/>
      <sheetName val="내"/>
      <sheetName val="실행"/>
      <sheetName val="내 (2)"/>
      <sheetName val="방송"/>
      <sheetName val="LTG"/>
      <sheetName val="PNL"/>
      <sheetName val="부표총괄"/>
      <sheetName val="CIVIL"/>
      <sheetName val="Sheet5"/>
      <sheetName val="갑지"/>
      <sheetName val="인제내역"/>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Sum"/>
      <sheetName val="내역"/>
      <sheetName val="견적분석표"/>
      <sheetName val="견적분석표 (2)"/>
      <sheetName val="현설PNL"/>
      <sheetName val="33-33OUT"/>
      <sheetName val="kkkkk"/>
      <sheetName val="실행"/>
      <sheetName val="자집"/>
      <sheetName val="내역(BM)"/>
      <sheetName val="내역 (2)"/>
      <sheetName val="KKK"/>
      <sheetName val="율적용"/>
      <sheetName val="부표총괄"/>
      <sheetName val="견"/>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협력업체"/>
      <sheetName val="견적"/>
      <sheetName val="율적용"/>
    </sheetNames>
    <sheetDataSet>
      <sheetData sheetId="0"/>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견적대비"/>
      <sheetName val="노임단가"/>
      <sheetName val="보할공정"/>
      <sheetName val="시중노임단가"/>
    </sheetNames>
    <sheetDataSet>
      <sheetData sheetId="0"/>
      <sheetData sheetId="1"/>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Y표지"/>
      <sheetName val="tray size"/>
      <sheetName val="옥외조도표지"/>
      <sheetName val="예산M11A"/>
      <sheetName val="내역"/>
      <sheetName val="견적"/>
    </sheetNames>
    <sheetDataSet>
      <sheetData sheetId="0"/>
      <sheetData sheetId="1"/>
      <sheetData sheetId="2" refreshError="1"/>
      <sheetData sheetId="3" refreshError="1"/>
      <sheetData sheetId="4" refreshError="1"/>
      <sheetData sheetId="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서"/>
      <sheetName val="공사비변경내역서"/>
      <sheetName val="재료비"/>
      <sheetName val="노무비"/>
      <sheetName val="경비"/>
      <sheetName val="품셈 총괄"/>
      <sheetName val="품셈"/>
      <sheetName val="부표 총괄"/>
      <sheetName val="중기부표 총괄"/>
      <sheetName val="부표"/>
      <sheetName val="별표 총괄"/>
      <sheetName val="별표"/>
      <sheetName val="수량 총괄"/>
      <sheetName val="지입자재집계"/>
      <sheetName val="견"/>
      <sheetName val="정보"/>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ITEM"/>
      <sheetName val="단가조사서"/>
      <sheetName val="- INFORMATION -"/>
      <sheetName val="CIVIL"/>
      <sheetName val="견"/>
      <sheetName val="견적"/>
    </sheetNames>
    <sheetDataSet>
      <sheetData sheetId="0">
        <row r="22">
          <cell r="G22">
            <v>0</v>
          </cell>
        </row>
      </sheetData>
      <sheetData sheetId="1"/>
      <sheetData sheetId="2"/>
      <sheetData sheetId="3"/>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2A"/>
      <sheetName val="3A"/>
      <sheetName val="4E"/>
      <sheetName val="견"/>
      <sheetName val="견적"/>
      <sheetName val="CIVIL"/>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2A"/>
      <sheetName val="3A"/>
      <sheetName val="4E"/>
      <sheetName val="견"/>
      <sheetName val="견적"/>
      <sheetName val="CIVIL"/>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CUB"/>
      <sheetName val="TR"/>
      <sheetName val="CAB"/>
      <sheetName val="LTG"/>
      <sheetName val="TRAY"/>
      <sheetName val="전등설비"/>
      <sheetName val="전열설비"/>
      <sheetName val="동력설비"/>
      <sheetName val="견적(소방)"/>
      <sheetName val="총괄(소방)"/>
      <sheetName val="내(소방)"/>
      <sheetName val="산출(소방)"/>
      <sheetName val="소화"/>
      <sheetName val="DHEQSUPT"/>
      <sheetName val="예산M11A"/>
      <sheetName val="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UBI"/>
      <sheetName val="일위대가표 O"/>
      <sheetName val="WORK"/>
      <sheetName val="Module1"/>
      <sheetName val="Module3"/>
      <sheetName val="Module5"/>
      <sheetName val="Y-WORK"/>
      <sheetName val="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청서"/>
      <sheetName val="본체(총괄)"/>
      <sheetName val="기계시공"/>
      <sheetName val="대비(총괄)"/>
      <sheetName val="대비(세부)"/>
      <sheetName val="WORK"/>
      <sheetName val="Y-WORK"/>
    </sheetNames>
    <sheetDataSet>
      <sheetData sheetId="0"/>
      <sheetData sheetId="1"/>
      <sheetData sheetId="2">
        <row r="3">
          <cell r="M3" t="str">
            <v>도급금액</v>
          </cell>
        </row>
      </sheetData>
      <sheetData sheetId="3"/>
      <sheetData sheetId="4"/>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000000"/>
      <sheetName val="laroux"/>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공BM"/>
      <sheetName val="갑지"/>
      <sheetName val="전기"/>
      <sheetName val="계장"/>
      <sheetName val="공구단가"/>
      <sheetName val="VXXXXX"/>
      <sheetName val="------"/>
      <sheetName val="XXXXXX"/>
      <sheetName val="인쇄매크로"/>
      <sheetName val="실행갑지"/>
      <sheetName val="총괄표"/>
      <sheetName val="APT"/>
      <sheetName val="부대동"/>
      <sheetName val="특기사항"/>
      <sheetName val="견적기준"/>
      <sheetName val="세대현황"/>
      <sheetName val="VXXXXXX"/>
      <sheetName val="Sheet4"/>
      <sheetName val="Sheet5"/>
      <sheetName val="******"/>
      <sheetName val="Sheet6"/>
      <sheetName val="Sheet7"/>
      <sheetName val="Sheet8"/>
      <sheetName val="Sheet9"/>
      <sheetName val="Sheet10"/>
      <sheetName val="Sheet11"/>
      <sheetName val="Sheet12"/>
      <sheetName val="Sheet13"/>
      <sheetName val="Sheet14"/>
      <sheetName val="Sheet15"/>
      <sheetName val="Sheet16"/>
      <sheetName val="Sheet17"/>
      <sheetName val="경춘선투입금액"/>
      <sheetName val="Sheet21"/>
      <sheetName val="Sheet20"/>
      <sheetName val="Sheet19"/>
      <sheetName val="Sheet18"/>
      <sheetName val="한컴"/>
      <sheetName val="소포내역"/>
      <sheetName val="소포내역 (2)"/>
      <sheetName val="신규(일위)"/>
      <sheetName val="개요"/>
      <sheetName val="표지 "/>
      <sheetName val="공통단가"/>
      <sheetName val="운반비"/>
      <sheetName val="Module1"/>
      <sheetName val="Macro1"/>
      <sheetName val="결재"/>
      <sheetName val="자금결"/>
      <sheetName val="mark"/>
      <sheetName val="명판"/>
      <sheetName val="표지"/>
      <sheetName val="1안"/>
      <sheetName val="상번천 (2)"/>
      <sheetName val="상번천"/>
      <sheetName val="하번천"/>
      <sheetName val="#REF"/>
      <sheetName val="증감대비표 (2)"/>
      <sheetName val="증감대비표"/>
      <sheetName val="설계변경 1-3"/>
      <sheetName val="설계변경4-20"/>
      <sheetName val="실행예산품의서"/>
      <sheetName val="하도실행(전체)"/>
      <sheetName val="]_x0000_⃀摥屝尨"/>
      <sheetName val="기계시공"/>
      <sheetName val="WORK"/>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제1안"/>
      <sheetName val="제2안"/>
      <sheetName val="토공"/>
      <sheetName val="금액대비"/>
      <sheetName val="토공가실행"/>
      <sheetName val="Sheet5"/>
      <sheetName val="갑지(추정)"/>
      <sheetName val="기계시공"/>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총괄표"/>
      <sheetName val="집계"/>
      <sheetName val="밸브"/>
      <sheetName val="계기"/>
      <sheetName val="bulk"/>
      <sheetName val="hvac(관리동)"/>
      <sheetName val="hvac(제어동)"/>
      <sheetName val="Sheet5"/>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ac(제어동)"/>
      <sheetName val="견적"/>
      <sheetName val="Sheet5"/>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별내역"/>
      <sheetName val="도급"/>
      <sheetName val="매출"/>
      <sheetName val="원가"/>
      <sheetName val="원가율"/>
      <sheetName val="판관비"/>
      <sheetName val="금융비"/>
      <sheetName val="기성금"/>
      <sheetName val="수금"/>
      <sheetName val="미수금"/>
      <sheetName val="생산성"/>
      <sheetName val="인원"/>
      <sheetName val="수금분석"/>
      <sheetName val="견적"/>
      <sheetName val="제작비추산총괄표"/>
      <sheetName val="hvac(제어동)"/>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별내역"/>
      <sheetName val="도급"/>
      <sheetName val="매출"/>
      <sheetName val="원가"/>
      <sheetName val="원가율"/>
      <sheetName val="판관비"/>
      <sheetName val="금융비"/>
      <sheetName val="기성금"/>
      <sheetName val="수금"/>
      <sheetName val="미수금"/>
      <sheetName val="생산성"/>
      <sheetName val="인원"/>
      <sheetName val="수금분석"/>
      <sheetName val="견적"/>
      <sheetName val="제작비추산총괄표"/>
      <sheetName val="hvac(제어동)"/>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노원열병합  건축공사기성내역서"/>
      <sheetName val="견적"/>
    </sheetNames>
    <sheetDataSet>
      <sheetData sheetId="0">
        <row r="3">
          <cell r="D3" t="str">
            <v>톤당</v>
          </cell>
        </row>
      </sheetData>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노원열병합  건축공사기성내역서"/>
      <sheetName val="견적"/>
    </sheetNames>
    <sheetDataSet>
      <sheetData sheetId="0">
        <row r="3">
          <cell r="D3" t="str">
            <v>톤당</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
      <sheetName val="실행"/>
      <sheetName val="내 (2)"/>
      <sheetName val="견적 (2)"/>
    </sheetNames>
    <sheetDataSet>
      <sheetData sheetId="0"/>
      <sheetData sheetId="1">
        <row r="17">
          <cell r="I17">
            <v>182333</v>
          </cell>
        </row>
      </sheetData>
      <sheetData sheetId="2"/>
      <sheetData sheetId="3"/>
      <sheetData sheetId="4"/>
      <sheetData sheetId="5"/>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
      <sheetName val="총괄"/>
      <sheetName val="을"/>
      <sheetName val="최종견"/>
      <sheetName val="최종총괄"/>
      <sheetName val="최종을"/>
      <sheetName val="표지 (2)"/>
      <sheetName val="견 (2)"/>
      <sheetName val="총괄 (2)"/>
      <sheetName val="을 (2)"/>
      <sheetName val="견적"/>
      <sheetName val="예산M11A"/>
      <sheetName val="내역"/>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일위대가목록"/>
      <sheetName val="일위대가"/>
      <sheetName val="일위대가목차"/>
      <sheetName val="노원열병합  건축공사기성내역서"/>
    </sheetNames>
    <sheetDataSet>
      <sheetData sheetId="0" refreshError="1"/>
      <sheetData sheetId="1"/>
      <sheetData sheetId="2">
        <row r="26">
          <cell r="H26">
            <v>481</v>
          </cell>
        </row>
      </sheetData>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12A"/>
      <sheetName val="일위대가"/>
      <sheetName val="일위대가목차"/>
    </sheetNames>
    <sheetDataSet>
      <sheetData sheetId="0"/>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공문원가"/>
      <sheetName val="견적"/>
      <sheetName val="예산M12A"/>
      <sheetName val="예산M2"/>
      <sheetName val="일위대가"/>
    </sheetNames>
    <sheetDataSet>
      <sheetData sheetId="0"/>
      <sheetData sheetId="1"/>
      <sheetData sheetId="2"/>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 val="예산M2"/>
      <sheetName val="견"/>
      <sheetName val="예산M12A"/>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산출"/>
      <sheetName val="전력산출"/>
      <sheetName val="조명산출"/>
      <sheetName val="BA종합"/>
      <sheetName val="외주종합"/>
      <sheetName val="SI종합"/>
      <sheetName val="산출내역"/>
      <sheetName val="원가"/>
      <sheetName val="980226 패션MESA빌딩"/>
      <sheetName val="예산M2"/>
      <sheetName val="견"/>
      <sheetName val="단중"/>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산출"/>
      <sheetName val="전력산출"/>
      <sheetName val="조명산출"/>
      <sheetName val="BA종합"/>
      <sheetName val="외주종합"/>
      <sheetName val="SI종합"/>
      <sheetName val="산출내역"/>
      <sheetName val="원가"/>
      <sheetName val="980226 패션MESA빌딩"/>
      <sheetName val="예산M2"/>
      <sheetName val="견"/>
      <sheetName val="단중"/>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상훈"/>
      <sheetName val="원가"/>
    </sheetNames>
    <definedNames>
      <definedName name="han_cod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상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Sheet4"/>
    </sheetNames>
    <sheetDataSet>
      <sheetData sheetId="0">
        <row r="22">
          <cell r="A22">
            <v>1</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
      <sheetName val="내역서집계표"/>
      <sheetName val="내역서99-4"/>
      <sheetName val="일위대가집계표"/>
      <sheetName val="정부노임단가"/>
      <sheetName val="단가조사서"/>
      <sheetName val="중기산출근거"/>
      <sheetName val="중기집계표"/>
      <sheetName val="중기계산"/>
      <sheetName val="주입율"/>
      <sheetName val="토공일위"/>
      <sheetName val="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WORK"/>
      <sheetName val="Sheet4"/>
      <sheetName val="일위대가"/>
    </sheetNames>
    <sheetDataSet>
      <sheetData sheetId="0"/>
      <sheetData sheetId="1"/>
      <sheetData sheetId="2"/>
      <sheetData sheetId="3"/>
      <sheetData sheetId="4">
        <row r="5">
          <cell r="D5" t="str">
            <v>(발표일:99.1.1)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
      <sheetName val="내역서집계표"/>
      <sheetName val="내역서99-4"/>
      <sheetName val="일위대가집계표"/>
      <sheetName val="정부노임단가"/>
      <sheetName val="단가조사서"/>
      <sheetName val="중기산출근거"/>
      <sheetName val="중기집계표"/>
      <sheetName val="중기계산"/>
      <sheetName val="주입율"/>
      <sheetName val="토공일위"/>
      <sheetName val="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WORK"/>
      <sheetName val="Sheet4"/>
      <sheetName val="일위대가"/>
    </sheetNames>
    <sheetDataSet>
      <sheetData sheetId="0"/>
      <sheetData sheetId="1"/>
      <sheetData sheetId="2"/>
      <sheetData sheetId="3"/>
      <sheetData sheetId="4">
        <row r="5">
          <cell r="D5" t="str">
            <v>(발표일:99.1.1)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부노임단가"/>
      <sheetName val="WORK"/>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기"/>
      <sheetName val="계장"/>
      <sheetName val="2001년"/>
      <sheetName val="BSD (2)"/>
      <sheetName val="MOTOR"/>
    </sheetNames>
    <sheetDataSet>
      <sheetData sheetId="0"/>
      <sheetData sheetId="1"/>
      <sheetData sheetId="2"/>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동"/>
      <sheetName val="laroux"/>
      <sheetName val="APT-TOT"/>
      <sheetName val="102동"/>
      <sheetName val="103동"/>
      <sheetName val="104동"/>
      <sheetName val="105동"/>
      <sheetName val="106동"/>
      <sheetName val="107동"/>
      <sheetName val="옥외공동구"/>
      <sheetName val="관리동"/>
      <sheetName val="견적"/>
      <sheetName val="BS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설계변경(총괄)"/>
      <sheetName val="설계변경"/>
      <sheetName val="자집"/>
      <sheetName val="물산"/>
      <sheetName val="공산"/>
      <sheetName val="공1"/>
      <sheetName val="공2"/>
      <sheetName val="공3"/>
      <sheetName val="공4"/>
      <sheetName val="공5"/>
      <sheetName val="공6"/>
      <sheetName val="공7"/>
      <sheetName val="공8"/>
      <sheetName val="공9"/>
      <sheetName val="공10"/>
      <sheetName val="공11"/>
      <sheetName val="공12"/>
      <sheetName val="공13"/>
      <sheetName val="공14"/>
      <sheetName val="MEXICO-C"/>
      <sheetName val="의정부문예회관변경내역"/>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의정부갑지"/>
      <sheetName val="의정부을"/>
      <sheetName val="공수표"/>
      <sheetName val="의정부갑지 (2)"/>
      <sheetName val="의정부을 (2)"/>
      <sheetName val="의정부갑지 (3)"/>
      <sheetName val="의정부을 (3)"/>
      <sheetName val="변경을"/>
      <sheetName val="변경을 (2)"/>
      <sheetName val="의정부갑지 (4)"/>
      <sheetName val="의정부을 (4)"/>
      <sheetName val="외자재"/>
      <sheetName val="의정부을 (5)"/>
      <sheetName val="의정부문예회관변경내역"/>
      <sheetName val="현장변경98210"/>
      <sheetName val="변경요청"/>
      <sheetName val="의정부갑지 980523"/>
      <sheetName val="의정부문예변경980523"/>
      <sheetName val="변경990108"/>
      <sheetName val="변경990108 (2)"/>
      <sheetName val="변경990108 (4)"/>
      <sheetName val="변경990108 (3)"/>
      <sheetName val="확인990113"/>
      <sheetName val="변경990210 (4)"/>
      <sheetName val="변경991215"/>
      <sheetName val="변경200124"/>
      <sheetName val="의정부"/>
      <sheetName val="의정내"/>
      <sheetName val="변경991215 (2)"/>
      <sheetName val="변경991215 (3)"/>
      <sheetName val="조건표"/>
      <sheetName val="MEXIC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공사"/>
      <sheetName val="배관-관로-제출"/>
      <sheetName val="CO2-제출"/>
      <sheetName val="FF-제출"/>
      <sheetName val="배관-발전소-제출"/>
      <sheetName val="DEVIATION"/>
      <sheetName val="견적조건"/>
      <sheetName val="기준"/>
      <sheetName val="의정부문예회관변경내역"/>
      <sheetName val="견적"/>
      <sheetName val="조건표"/>
    </sheetNames>
    <sheetDataSet>
      <sheetData sheetId="0"/>
      <sheetData sheetId="1"/>
      <sheetData sheetId="2"/>
      <sheetData sheetId="3"/>
      <sheetData sheetId="4"/>
      <sheetData sheetId="5"/>
      <sheetData sheetId="6"/>
      <sheetData sheetId="7">
        <row r="6">
          <cell r="B6">
            <v>4500</v>
          </cell>
        </row>
      </sheetData>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 val="жиззах янги раз"/>
      <sheetName val="BAL"/>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전력간선"/>
      <sheetName val="2.동력"/>
      <sheetName val="3.전등"/>
      <sheetName val="4.전열"/>
      <sheetName val="5.방송"/>
      <sheetName val="6.8전시장"/>
      <sheetName val="견적"/>
      <sheetName val="MEXICO-C"/>
      <sheetName val="의정부문예회관변경내역"/>
      <sheetName val="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2 илова"/>
      <sheetName val="Жиззах янги раз"/>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для сравнения стар"/>
      <sheetName val="табли 4 местний совет"/>
      <sheetName val="программа"/>
      <sheetName val="б 6-и"/>
      <sheetName val="Data_input1"/>
      <sheetName val="План_пр-ва_11"/>
      <sheetName val="План_продаж_11"/>
      <sheetName val="свыше_100тыс_долл_4"/>
      <sheetName val="ж_а_м_и3"/>
      <sheetName val="Analysis_of_Interest3"/>
      <sheetName val="Фориш_20033"/>
      <sheetName val="Импорт_2000-20023"/>
      <sheetName val="уюшмага10,09_холатига3"/>
      <sheetName val="Лист1_(2)3"/>
      <sheetName val="Карз__5-10_млн_гача3"/>
      <sheetName val="Карз_10_млн_дан_юқори3"/>
      <sheetName val="Кўрик_3_ойдан_ортик3"/>
      <sheetName val="Тўлов_3_ойдан_ортик_3"/>
      <sheetName val="Data_input2"/>
      <sheetName val="План_пр-ва_12"/>
      <sheetName val="План_продаж_12"/>
      <sheetName val="свыше_100тыс_долл_5"/>
      <sheetName val="ж_а_м_и4"/>
      <sheetName val="Analysis_of_Interest4"/>
      <sheetName val="Фориш_20034"/>
      <sheetName val="Импорт_2000-20024"/>
      <sheetName val="уюшмага10,09_холатига4"/>
      <sheetName val="Лист1_(2)4"/>
      <sheetName val="Карз__5-10_млн_гача4"/>
      <sheetName val="Карз_10_млн_дан_юқори4"/>
      <sheetName val="Кўрик_3_ойдан_ортик4"/>
      <sheetName val="Тўлов_3_ойдан_ортик_4"/>
      <sheetName val="Data_input3"/>
      <sheetName val="План_пр-ва_13"/>
      <sheetName val="План_продаж_13"/>
      <sheetName val="свыше_100тыс_долл_6"/>
      <sheetName val="ж_а_м_и5"/>
      <sheetName val="Analysis_of_Interest5"/>
      <sheetName val="Фориш_20035"/>
      <sheetName val="Импорт_2000-20025"/>
      <sheetName val="уюшмага10,09_холатига5"/>
      <sheetName val="Лист1_(2)5"/>
      <sheetName val="Карз__5-10_млн_гача5"/>
      <sheetName val="Карз_10_млн_дан_юқори5"/>
      <sheetName val="Кўрик_3_ойдан_ортик5"/>
      <sheetName val="Тўлов_3_ойдан_ортик_5"/>
      <sheetName val="Data_input4"/>
      <sheetName val="План_пр-ва_14"/>
      <sheetName val="План_продаж_14"/>
      <sheetName val=""/>
      <sheetName val="СВОД_70"/>
      <sheetName val="СВОД_71"/>
      <sheetName val="СВОД_72"/>
      <sheetName val="СВОД_73"/>
      <sheetName val="СВОД_74"/>
      <sheetName val="СВОД_51"/>
      <sheetName val="ЛОК_70"/>
      <sheetName val="ЛОК_71"/>
      <sheetName val="ЛОК_72"/>
      <sheetName val="ЛОК_73"/>
      <sheetName val="ЛОК_74"/>
      <sheetName va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row r="1">
          <cell r="B1">
            <v>0</v>
          </cell>
        </row>
      </sheetData>
      <sheetData sheetId="38">
        <row r="1">
          <cell r="B1">
            <v>0</v>
          </cell>
        </row>
      </sheetData>
      <sheetData sheetId="39">
        <row r="1">
          <cell r="B1">
            <v>0</v>
          </cell>
        </row>
      </sheetData>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1">
          <cell r="B1">
            <v>0</v>
          </cell>
        </row>
      </sheetData>
      <sheetData sheetId="66">
        <row r="1">
          <cell r="B1">
            <v>0</v>
          </cell>
        </row>
      </sheetData>
      <sheetData sheetId="67">
        <row r="1">
          <cell r="B1">
            <v>0</v>
          </cell>
        </row>
      </sheetData>
      <sheetData sheetId="68">
        <row r="1">
          <cell r="B1">
            <v>0</v>
          </cell>
        </row>
      </sheetData>
      <sheetData sheetId="69">
        <row r="1">
          <cell r="B1">
            <v>0</v>
          </cell>
        </row>
      </sheetData>
      <sheetData sheetId="70">
        <row r="1">
          <cell r="B1">
            <v>0</v>
          </cell>
        </row>
      </sheetData>
      <sheetData sheetId="71">
        <row r="1">
          <cell r="B1">
            <v>0</v>
          </cell>
        </row>
      </sheetData>
      <sheetData sheetId="72">
        <row r="1">
          <cell r="B1">
            <v>0</v>
          </cell>
        </row>
      </sheetData>
      <sheetData sheetId="73">
        <row r="1">
          <cell r="B1">
            <v>0</v>
          </cell>
        </row>
      </sheetData>
      <sheetData sheetId="74">
        <row r="1">
          <cell r="B1">
            <v>0</v>
          </cell>
        </row>
      </sheetData>
      <sheetData sheetId="75">
        <row r="1">
          <cell r="B1">
            <v>0</v>
          </cell>
        </row>
      </sheetData>
      <sheetData sheetId="76">
        <row r="1">
          <cell r="B1">
            <v>0</v>
          </cell>
        </row>
      </sheetData>
      <sheetData sheetId="77">
        <row r="1">
          <cell r="B1">
            <v>0</v>
          </cell>
        </row>
      </sheetData>
      <sheetData sheetId="78">
        <row r="1">
          <cell r="B1">
            <v>0</v>
          </cell>
        </row>
      </sheetData>
      <sheetData sheetId="79" refreshError="1"/>
      <sheetData sheetId="80" refreshError="1"/>
      <sheetData sheetId="81" refreshError="1"/>
      <sheetData sheetId="82" refreshError="1"/>
      <sheetData sheetId="83">
        <row r="1">
          <cell r="B1">
            <v>0</v>
          </cell>
        </row>
      </sheetData>
      <sheetData sheetId="84">
        <row r="1">
          <cell r="B1">
            <v>0</v>
          </cell>
        </row>
      </sheetData>
      <sheetData sheetId="85">
        <row r="1">
          <cell r="B1">
            <v>0</v>
          </cell>
        </row>
      </sheetData>
      <sheetData sheetId="86">
        <row r="1">
          <cell r="B1">
            <v>0</v>
          </cell>
        </row>
      </sheetData>
      <sheetData sheetId="87">
        <row r="1">
          <cell r="B1">
            <v>0</v>
          </cell>
        </row>
      </sheetData>
      <sheetData sheetId="88">
        <row r="1">
          <cell r="B1">
            <v>0</v>
          </cell>
        </row>
      </sheetData>
      <sheetData sheetId="89">
        <row r="1">
          <cell r="B1">
            <v>0</v>
          </cell>
        </row>
      </sheetData>
      <sheetData sheetId="90">
        <row r="1">
          <cell r="B1">
            <v>0</v>
          </cell>
        </row>
      </sheetData>
      <sheetData sheetId="91">
        <row r="1">
          <cell r="B1">
            <v>0</v>
          </cell>
        </row>
      </sheetData>
      <sheetData sheetId="92">
        <row r="1">
          <cell r="B1">
            <v>0</v>
          </cell>
        </row>
      </sheetData>
      <sheetData sheetId="93">
        <row r="1">
          <cell r="B1">
            <v>0</v>
          </cell>
        </row>
      </sheetData>
      <sheetData sheetId="94">
        <row r="1">
          <cell r="B1">
            <v>0</v>
          </cell>
        </row>
      </sheetData>
      <sheetData sheetId="95">
        <row r="1">
          <cell r="B1">
            <v>0</v>
          </cell>
        </row>
      </sheetData>
      <sheetData sheetId="96">
        <row r="1">
          <cell r="B1">
            <v>0</v>
          </cell>
        </row>
      </sheetData>
      <sheetData sheetId="97">
        <row r="1">
          <cell r="B1">
            <v>0</v>
          </cell>
        </row>
      </sheetData>
      <sheetData sheetId="98">
        <row r="1">
          <cell r="B1">
            <v>0</v>
          </cell>
        </row>
      </sheetData>
      <sheetData sheetId="99">
        <row r="1">
          <cell r="B1">
            <v>0</v>
          </cell>
        </row>
      </sheetData>
      <sheetData sheetId="100">
        <row r="1">
          <cell r="B1">
            <v>0</v>
          </cell>
        </row>
      </sheetData>
      <sheetData sheetId="101">
        <row r="1">
          <cell r="B1">
            <v>0</v>
          </cell>
        </row>
      </sheetData>
      <sheetData sheetId="102">
        <row r="1">
          <cell r="B1">
            <v>0</v>
          </cell>
        </row>
      </sheetData>
      <sheetData sheetId="103">
        <row r="1">
          <cell r="B1">
            <v>0</v>
          </cell>
        </row>
      </sheetData>
      <sheetData sheetId="104">
        <row r="1">
          <cell r="B1">
            <v>0</v>
          </cell>
        </row>
      </sheetData>
      <sheetData sheetId="105">
        <row r="1">
          <cell r="B1">
            <v>0</v>
          </cell>
        </row>
      </sheetData>
      <sheetData sheetId="106">
        <row r="1">
          <cell r="B1">
            <v>0</v>
          </cell>
        </row>
      </sheetData>
      <sheetData sheetId="107">
        <row r="1">
          <cell r="B1">
            <v>0</v>
          </cell>
        </row>
      </sheetData>
      <sheetData sheetId="108">
        <row r="1">
          <cell r="B1">
            <v>0</v>
          </cell>
        </row>
      </sheetData>
      <sheetData sheetId="109">
        <row r="1">
          <cell r="B1">
            <v>0</v>
          </cell>
        </row>
      </sheetData>
      <sheetData sheetId="110">
        <row r="1">
          <cell r="B1">
            <v>0</v>
          </cell>
        </row>
      </sheetData>
      <sheetData sheetId="111">
        <row r="1">
          <cell r="B1">
            <v>0</v>
          </cell>
        </row>
      </sheetData>
      <sheetData sheetId="112">
        <row r="1">
          <cell r="B1">
            <v>0</v>
          </cell>
        </row>
      </sheetData>
      <sheetData sheetId="113">
        <row r="1">
          <cell r="B1">
            <v>0</v>
          </cell>
        </row>
      </sheetData>
      <sheetData sheetId="114">
        <row r="1">
          <cell r="B1">
            <v>0</v>
          </cell>
        </row>
      </sheetData>
      <sheetData sheetId="115">
        <row r="1">
          <cell r="B1">
            <v>0</v>
          </cell>
        </row>
      </sheetData>
      <sheetData sheetId="116">
        <row r="1">
          <cell r="B1">
            <v>0</v>
          </cell>
        </row>
      </sheetData>
      <sheetData sheetId="117">
        <row r="1">
          <cell r="B1">
            <v>0</v>
          </cell>
        </row>
      </sheetData>
      <sheetData sheetId="118">
        <row r="1">
          <cell r="B1">
            <v>0</v>
          </cell>
        </row>
      </sheetData>
      <sheetData sheetId="119">
        <row r="1">
          <cell r="B1">
            <v>0</v>
          </cell>
        </row>
      </sheetData>
      <sheetData sheetId="120">
        <row r="1">
          <cell r="B1">
            <v>0</v>
          </cell>
        </row>
      </sheetData>
      <sheetData sheetId="121">
        <row r="1">
          <cell r="B1">
            <v>0</v>
          </cell>
        </row>
      </sheetData>
      <sheetData sheetId="122">
        <row r="1">
          <cell r="B1">
            <v>0</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기준"/>
      <sheetName val="견적"/>
    </sheetNames>
    <sheetDataSet>
      <sheetData sheetId="0"/>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기준"/>
    </sheet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설치"/>
      <sheetName val="TANK철거"/>
      <sheetName val="TANK설치장비비"/>
      <sheetName val="TANK철거장비비"/>
      <sheetName val="노임단가"/>
      <sheetName val="DHEQSUPT"/>
    </sheetNames>
    <sheetDataSet>
      <sheetData sheetId="0"/>
      <sheetData sheetId="1"/>
      <sheetData sheetId="2"/>
      <sheetData sheetId="3"/>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철골(DNT-OSBL)"/>
      <sheetName val="철골(TDI-ISBL)"/>
      <sheetName val="철골(TDI-OSBL)"/>
      <sheetName val="철골(INFRA)"/>
      <sheetName val="S0"/>
      <sheetName val="노임단가"/>
    </sheetNames>
    <sheetDataSet>
      <sheetData sheetId="0"/>
      <sheetData sheetId="1"/>
      <sheetData sheetId="2"/>
      <sheetData sheetId="3"/>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철골(DNT-OSBL)"/>
      <sheetName val="철골(TDI-ISBL)"/>
      <sheetName val="철골(TDI-OSBL)"/>
      <sheetName val="철골(INFRA)"/>
      <sheetName val="S0"/>
      <sheetName val="노임단가"/>
    </sheetNames>
    <sheetDataSet>
      <sheetData sheetId="0"/>
      <sheetData sheetId="1"/>
      <sheetData sheetId="2"/>
      <sheetData sheetId="3"/>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입"/>
      <sheetName val="unit 4"/>
      <sheetName val="S0"/>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가중치)"/>
      <sheetName val="견적"/>
      <sheetName val="견"/>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역사임시전력"/>
      <sheetName val="표지"/>
      <sheetName val="견적"/>
      <sheetName val="총"/>
      <sheetName val="내"/>
      <sheetName val="G.R300경비"/>
      <sheetName val="부표총괄"/>
      <sheetName val="기계경비(시간당)"/>
      <sheetName val="수입"/>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성갑"/>
      <sheetName val="기고"/>
      <sheetName val="총괄"/>
      <sheetName val="기내(옥외-128)"/>
      <sheetName val="기내(129-131)"/>
      <sheetName val="기내(132-경비실)"/>
      <sheetName val="보할공정"/>
      <sheetName val="사용총괄표"/>
      <sheetName val="항목별 사용내역"/>
      <sheetName val="126"/>
      <sheetName val="cable-data"/>
      <sheetName val="G.R300경비"/>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집계장"/>
      <sheetName val="일위대가"/>
      <sheetName val="노임단가"/>
      <sheetName val="총괄표"/>
      <sheetName val="공업용수시설(기계)"/>
      <sheetName val="오수처리시설"/>
      <sheetName val="후생관,편의동"/>
      <sheetName val="협력업체식당 "/>
      <sheetName val="주거및여가경비실 "/>
      <sheetName val="한전,KEDO숙소(10개동)"/>
      <sheetName val="기능숙소신축(4개동)"/>
      <sheetName val="기능숙소신축(5개동) "/>
      <sheetName val="협력업체숙소(6개동)"/>
      <sheetName val="협력업체보일러실"/>
      <sheetName val="콘크리트시험실"/>
      <sheetName val="사무소신축"/>
      <sheetName val="현장식당"/>
      <sheetName val="전력공급설비"/>
      <sheetName val="경수로임시숙소"/>
      <sheetName val="환기설비설치및방열기이전공사"/>
      <sheetName val="현장식당급수승압펌프탱크설치"/>
      <sheetName val="후생관주점노래방주방기설치"/>
      <sheetName val="생활부지내용수설비추가공사"/>
      <sheetName val="발전기부속설비간배관공사"/>
      <sheetName val="한전,KEDO숙소(10개동) (2)"/>
      <sheetName val="기능숙소신축(4개동) (2)"/>
      <sheetName val="보할공정"/>
      <sheetName val="시중노임단가"/>
      <sheetName val="cabl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리모콘SW"/>
      <sheetName val="기술부 VENDOR LIST"/>
      <sheetName val="시중노임단가"/>
      <sheetName val="임시동력"/>
      <sheetName val="갑지 (2)"/>
      <sheetName val="갑지"/>
      <sheetName val="대우 VENDOR LIST"/>
      <sheetName val="Sheet2 (2)"/>
      <sheetName val="단가집"/>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레이스웨이"/>
      <sheetName val="접지"/>
      <sheetName val="외경"/>
      <sheetName val="전선및 케이블"/>
      <sheetName val="벌레유인등"/>
      <sheetName val="전등설비"/>
      <sheetName val="피뢰침"/>
      <sheetName val="견"/>
      <sheetName val="견적"/>
      <sheetName val="보할공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sheetName val="갑지"/>
      <sheetName val="내역"/>
      <sheetName val="내역 (2)"/>
      <sheetName val="견"/>
      <sheetName val="내2"/>
      <sheetName val="(주공)철산동아파트"/>
    </sheetNames>
    <sheetDataSet>
      <sheetData sheetId="0">
        <row r="1">
          <cell r="B1" t="str">
            <v>ORDER</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 val="Лист4"/>
      <sheetName val="1-илова янги"/>
      <sheetName val="январь_ойи"/>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8">
          <cell r="A8" t="str">
            <v>с/счёт</v>
          </cell>
          <cell r="B8"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13">
          <cell r="B1613">
            <v>1064</v>
          </cell>
        </row>
        <row r="1615">
          <cell r="B1615">
            <v>1066</v>
          </cell>
        </row>
        <row r="1616">
          <cell r="B1616">
            <v>1067</v>
          </cell>
        </row>
        <row r="1617">
          <cell r="B1617">
            <v>1068</v>
          </cell>
        </row>
        <row r="1620">
          <cell r="B1620">
            <v>738</v>
          </cell>
        </row>
        <row r="4565">
          <cell r="B4565">
            <v>1065</v>
          </cell>
        </row>
        <row r="4566">
          <cell r="B4566">
            <v>1066</v>
          </cell>
        </row>
        <row r="4567">
          <cell r="B4567">
            <v>1067</v>
          </cell>
        </row>
        <row r="4568">
          <cell r="B4568">
            <v>1068</v>
          </cell>
        </row>
        <row r="4569">
          <cell r="A4569" t="str">
            <v>чиким Итог</v>
          </cell>
        </row>
        <row r="4570">
          <cell r="A4570" t="str">
            <v>Общий итог</v>
          </cell>
        </row>
        <row r="4571">
          <cell r="B4571">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 val="фев"/>
      <sheetName val="табли 4 местний совет"/>
      <sheetName val="Платёжка"/>
      <sheetName val="BAL"/>
      <sheetName val="Параметр (ФОРМУДА)"/>
      <sheetName val="экс хар"/>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 val="1 Ноябр Тошкентга  (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efreshError="1"/>
      <sheetData sheetId="9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 val="Store"/>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 sheetId="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14DF8-321F-4B9D-AE81-B23CC7DF0803}">
  <sheetPr>
    <pageSetUpPr fitToPage="1"/>
  </sheetPr>
  <dimension ref="A3:AI49"/>
  <sheetViews>
    <sheetView tabSelected="1" topLeftCell="X1" zoomScale="70" zoomScaleNormal="70" workbookViewId="0">
      <selection activeCell="AG40" sqref="AG40:AI40"/>
    </sheetView>
  </sheetViews>
  <sheetFormatPr defaultColWidth="11.5703125" defaultRowHeight="18"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22.140625" style="1" customWidth="1"/>
    <col min="27" max="27" width="13.5703125" style="1" customWidth="1"/>
    <col min="28"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21.75">
      <c r="J3" s="1" t="s">
        <v>0</v>
      </c>
      <c r="K3" s="1" t="s">
        <v>1</v>
      </c>
      <c r="V3" s="2" t="s">
        <v>2</v>
      </c>
      <c r="W3" s="2" t="s">
        <v>3</v>
      </c>
      <c r="Y3" s="3"/>
      <c r="Z3" s="3"/>
      <c r="AA3" s="3"/>
      <c r="AB3" s="3"/>
      <c r="AC3" s="3"/>
      <c r="AD3" s="3"/>
      <c r="AE3" s="3"/>
      <c r="AF3" s="3"/>
      <c r="AG3" s="3"/>
      <c r="AH3" s="4" t="s">
        <v>4</v>
      </c>
      <c r="AI3" s="4" t="s">
        <v>5</v>
      </c>
    </row>
    <row r="4" spans="1:35" ht="21.75">
      <c r="E4" s="5" t="s">
        <v>6</v>
      </c>
      <c r="F4" s="3"/>
      <c r="G4" s="3"/>
      <c r="J4" s="1" t="s">
        <v>7</v>
      </c>
      <c r="K4" s="6">
        <v>44053</v>
      </c>
      <c r="L4" s="6"/>
      <c r="P4" s="5" t="s">
        <v>6</v>
      </c>
      <c r="Q4" s="3"/>
      <c r="R4" s="3"/>
      <c r="V4" s="1" t="s">
        <v>7</v>
      </c>
      <c r="W4" s="6">
        <v>44053</v>
      </c>
      <c r="Y4" s="3"/>
      <c r="Z4" s="3"/>
      <c r="AA4" s="3"/>
      <c r="AB4" s="5"/>
      <c r="AC4" s="3"/>
      <c r="AD4" s="3"/>
      <c r="AE4" s="3"/>
      <c r="AF4" s="3"/>
      <c r="AG4" s="3"/>
      <c r="AH4" s="1" t="s">
        <v>8</v>
      </c>
      <c r="AI4" s="6">
        <v>44388</v>
      </c>
    </row>
    <row r="5" spans="1:35" ht="21.75">
      <c r="E5" s="5"/>
      <c r="F5" s="3"/>
      <c r="G5" s="3"/>
      <c r="P5" s="5"/>
      <c r="Q5" s="3"/>
      <c r="R5" s="3"/>
      <c r="Y5" s="3"/>
      <c r="Z5" s="3"/>
      <c r="AA5" s="3"/>
      <c r="AB5" s="5"/>
      <c r="AC5" s="3"/>
      <c r="AD5" s="3"/>
      <c r="AE5" s="3"/>
      <c r="AF5" s="3"/>
      <c r="AG5" s="3"/>
      <c r="AH5" s="3"/>
      <c r="AI5" s="3"/>
    </row>
    <row r="6" spans="1:35" ht="39" customHeight="1">
      <c r="A6" s="7" t="s">
        <v>9</v>
      </c>
      <c r="B6" s="7"/>
      <c r="C6" s="7"/>
      <c r="D6" s="7"/>
      <c r="E6" s="7"/>
      <c r="F6" s="7"/>
      <c r="G6" s="7"/>
      <c r="H6" s="7"/>
      <c r="I6" s="7"/>
      <c r="J6" s="7"/>
      <c r="K6" s="7"/>
      <c r="L6" s="8"/>
      <c r="M6" s="9" t="s">
        <v>9</v>
      </c>
      <c r="N6" s="9"/>
      <c r="O6" s="9"/>
      <c r="P6" s="9"/>
      <c r="Q6" s="9"/>
      <c r="R6" s="9"/>
      <c r="S6" s="9"/>
      <c r="T6" s="9"/>
      <c r="U6" s="9"/>
      <c r="V6" s="9"/>
      <c r="W6" s="9"/>
      <c r="Y6" s="10" t="s">
        <v>10</v>
      </c>
      <c r="Z6" s="10"/>
      <c r="AA6" s="10"/>
      <c r="AB6" s="10"/>
      <c r="AC6" s="10"/>
      <c r="AD6" s="10"/>
      <c r="AE6" s="10"/>
      <c r="AF6" s="10"/>
      <c r="AG6" s="10"/>
      <c r="AH6" s="10"/>
      <c r="AI6" s="10"/>
    </row>
    <row r="7" spans="1:35" ht="36.75" thickBot="1">
      <c r="A7" s="7" t="s">
        <v>11</v>
      </c>
      <c r="B7" s="7"/>
      <c r="C7" s="7"/>
      <c r="D7" s="7"/>
      <c r="E7" s="7"/>
      <c r="F7" s="7"/>
      <c r="G7" s="7"/>
      <c r="H7" s="7"/>
      <c r="I7" s="7"/>
      <c r="J7" s="7"/>
      <c r="K7" s="7"/>
      <c r="L7" s="8"/>
      <c r="M7" s="7" t="s">
        <v>11</v>
      </c>
      <c r="N7" s="7"/>
      <c r="O7" s="7"/>
      <c r="P7" s="7"/>
      <c r="Q7" s="7"/>
      <c r="R7" s="7"/>
      <c r="S7" s="7"/>
      <c r="T7" s="7"/>
      <c r="U7" s="7"/>
      <c r="V7" s="7"/>
      <c r="W7" s="7"/>
      <c r="Y7" s="11" t="str">
        <f>'Форма-отчета 16'!C3</f>
        <v>Производство готовых лекарственных средств</v>
      </c>
      <c r="Z7" s="11"/>
      <c r="AA7" s="11"/>
      <c r="AB7" s="11"/>
      <c r="AC7" s="11"/>
      <c r="AD7" s="11"/>
      <c r="AE7" s="11"/>
      <c r="AF7" s="11"/>
      <c r="AG7" s="11"/>
      <c r="AH7" s="11"/>
      <c r="AI7" s="11"/>
    </row>
    <row r="8" spans="1:35" ht="44.25" customHeight="1" thickTop="1" thickBot="1">
      <c r="A8" s="12" t="s">
        <v>12</v>
      </c>
      <c r="B8" s="13" t="s">
        <v>13</v>
      </c>
      <c r="C8" s="14"/>
      <c r="D8" s="14"/>
      <c r="E8" s="14"/>
      <c r="F8" s="14"/>
      <c r="G8" s="14"/>
      <c r="H8" s="14"/>
      <c r="I8" s="14"/>
      <c r="J8" s="14"/>
      <c r="K8" s="15"/>
      <c r="L8" s="16"/>
      <c r="M8" s="17" t="s">
        <v>12</v>
      </c>
      <c r="N8" s="18" t="s">
        <v>11</v>
      </c>
      <c r="O8" s="19"/>
      <c r="P8" s="19"/>
      <c r="Q8" s="19"/>
      <c r="R8" s="19"/>
      <c r="S8" s="19"/>
      <c r="T8" s="19"/>
      <c r="U8" s="19"/>
      <c r="V8" s="19"/>
      <c r="W8" s="20"/>
      <c r="Y8" s="21" t="s">
        <v>14</v>
      </c>
      <c r="Z8" s="22" t="str">
        <f>'Форма-отчета 16'!D5</f>
        <v>Производства готовых лекарственных средств</v>
      </c>
      <c r="AA8" s="22"/>
      <c r="AB8" s="22"/>
      <c r="AC8" s="22"/>
      <c r="AD8" s="22"/>
      <c r="AE8" s="22"/>
      <c r="AF8" s="22"/>
      <c r="AG8" s="22"/>
      <c r="AH8" s="22"/>
      <c r="AI8" s="22"/>
    </row>
    <row r="9" spans="1:35" ht="36" customHeight="1" thickTop="1" thickBot="1">
      <c r="A9" s="23" t="s">
        <v>15</v>
      </c>
      <c r="B9" s="24" t="s">
        <v>16</v>
      </c>
      <c r="C9" s="25"/>
      <c r="D9" s="25"/>
      <c r="E9" s="25"/>
      <c r="F9" s="25"/>
      <c r="G9" s="25"/>
      <c r="H9" s="25"/>
      <c r="I9" s="25"/>
      <c r="J9" s="25"/>
      <c r="K9" s="26"/>
      <c r="L9" s="16"/>
      <c r="M9" s="17" t="s">
        <v>15</v>
      </c>
      <c r="N9" s="18" t="s">
        <v>17</v>
      </c>
      <c r="O9" s="19"/>
      <c r="P9" s="19"/>
      <c r="Q9" s="19"/>
      <c r="R9" s="19"/>
      <c r="S9" s="19"/>
      <c r="T9" s="19"/>
      <c r="U9" s="19"/>
      <c r="V9" s="19"/>
      <c r="W9" s="20"/>
      <c r="Y9" s="21" t="s">
        <v>18</v>
      </c>
      <c r="Z9" s="22" t="str">
        <f>'Форма-отчета 16'!D32</f>
        <v>Здравохранение и фарматевтика</v>
      </c>
      <c r="AA9" s="22"/>
      <c r="AB9" s="22"/>
      <c r="AC9" s="22"/>
      <c r="AD9" s="22"/>
      <c r="AE9" s="22"/>
      <c r="AF9" s="22"/>
      <c r="AG9" s="22"/>
      <c r="AH9" s="22"/>
      <c r="AI9" s="22"/>
    </row>
    <row r="10" spans="1:35" ht="93" customHeight="1" thickTop="1" thickBot="1">
      <c r="A10" s="23" t="s">
        <v>19</v>
      </c>
      <c r="B10" s="24" t="s">
        <v>20</v>
      </c>
      <c r="C10" s="25"/>
      <c r="D10" s="25"/>
      <c r="E10" s="25" t="s">
        <v>21</v>
      </c>
      <c r="F10" s="25"/>
      <c r="G10" s="25"/>
      <c r="H10" s="25" t="s">
        <v>22</v>
      </c>
      <c r="I10" s="25"/>
      <c r="J10" s="25"/>
      <c r="K10" s="26"/>
      <c r="L10" s="16"/>
      <c r="M10" s="17" t="s">
        <v>19</v>
      </c>
      <c r="N10" s="18" t="s">
        <v>23</v>
      </c>
      <c r="O10" s="19"/>
      <c r="P10" s="19"/>
      <c r="Q10" s="19"/>
      <c r="R10" s="20"/>
      <c r="S10" s="18" t="s">
        <v>24</v>
      </c>
      <c r="T10" s="19"/>
      <c r="U10" s="20"/>
      <c r="V10" s="27" t="s">
        <v>25</v>
      </c>
      <c r="W10" s="27" t="s">
        <v>26</v>
      </c>
      <c r="Y10" s="21" t="s">
        <v>27</v>
      </c>
      <c r="Z10" s="22" t="str">
        <f>'Форма-отчета 16'!D9</f>
        <v>Миришкорский район Кашкадарьинской области.</v>
      </c>
      <c r="AA10" s="22"/>
      <c r="AB10" s="22"/>
      <c r="AC10" s="22"/>
      <c r="AD10" s="22"/>
      <c r="AE10" s="28" t="s">
        <v>28</v>
      </c>
      <c r="AF10" s="28"/>
      <c r="AG10" s="28"/>
      <c r="AH10" s="29" t="s">
        <v>29</v>
      </c>
      <c r="AI10" s="30"/>
    </row>
    <row r="11" spans="1:35" ht="36" customHeight="1" thickTop="1" thickBot="1">
      <c r="A11" s="23" t="s">
        <v>30</v>
      </c>
      <c r="B11" s="24"/>
      <c r="C11" s="25"/>
      <c r="D11" s="25"/>
      <c r="E11" s="25"/>
      <c r="F11" s="25"/>
      <c r="G11" s="25"/>
      <c r="H11" s="25"/>
      <c r="I11" s="25"/>
      <c r="J11" s="25"/>
      <c r="K11" s="26"/>
      <c r="L11" s="16"/>
      <c r="M11" s="17" t="s">
        <v>30</v>
      </c>
      <c r="N11" s="31" t="s">
        <v>31</v>
      </c>
      <c r="O11" s="32">
        <v>64800</v>
      </c>
      <c r="P11" s="33"/>
      <c r="Q11" s="33"/>
      <c r="R11" s="33"/>
      <c r="S11" s="33"/>
      <c r="T11" s="33"/>
      <c r="U11" s="33"/>
      <c r="V11" s="33"/>
      <c r="W11" s="34"/>
      <c r="Y11" s="21" t="s">
        <v>32</v>
      </c>
      <c r="Z11" s="35" t="s">
        <v>33</v>
      </c>
      <c r="AA11" s="36">
        <f>'Форма-отчета 16'!D40</f>
        <v>1500000</v>
      </c>
      <c r="AB11" s="37"/>
      <c r="AC11" s="37"/>
      <c r="AD11" s="37"/>
      <c r="AE11" s="37"/>
      <c r="AF11" s="37"/>
      <c r="AG11" s="37"/>
      <c r="AH11" s="37"/>
      <c r="AI11" s="38"/>
    </row>
    <row r="12" spans="1:35" ht="22.5" customHeight="1" thickTop="1" thickBot="1">
      <c r="A12" s="23" t="s">
        <v>34</v>
      </c>
      <c r="B12" s="24" t="s">
        <v>35</v>
      </c>
      <c r="C12" s="25"/>
      <c r="D12" s="25"/>
      <c r="E12" s="25"/>
      <c r="F12" s="25"/>
      <c r="G12" s="25"/>
      <c r="H12" s="25"/>
      <c r="I12" s="25"/>
      <c r="J12" s="25"/>
      <c r="K12" s="26"/>
      <c r="L12" s="16"/>
      <c r="M12" s="17" t="s">
        <v>34</v>
      </c>
      <c r="N12" s="31" t="s">
        <v>36</v>
      </c>
      <c r="O12" s="32">
        <v>3263889</v>
      </c>
      <c r="P12" s="33"/>
      <c r="Q12" s="33"/>
      <c r="R12" s="33"/>
      <c r="S12" s="33"/>
      <c r="T12" s="33"/>
      <c r="U12" s="33"/>
      <c r="V12" s="33"/>
      <c r="W12" s="34"/>
      <c r="Y12" s="21" t="s">
        <v>37</v>
      </c>
      <c r="Z12" s="35" t="s">
        <v>36</v>
      </c>
      <c r="AA12" s="36">
        <f>'Форма-отчета 16'!D6</f>
        <v>2278700.0346389217</v>
      </c>
      <c r="AB12" s="37"/>
      <c r="AC12" s="37"/>
      <c r="AD12" s="37"/>
      <c r="AE12" s="37"/>
      <c r="AF12" s="37"/>
      <c r="AG12" s="37"/>
      <c r="AH12" s="37"/>
      <c r="AI12" s="38"/>
    </row>
    <row r="13" spans="1:35" ht="36" customHeight="1" thickTop="1" thickBot="1">
      <c r="A13" s="23" t="s">
        <v>38</v>
      </c>
      <c r="B13" s="24" t="s">
        <v>39</v>
      </c>
      <c r="C13" s="25"/>
      <c r="D13" s="25"/>
      <c r="E13" s="25"/>
      <c r="F13" s="25"/>
      <c r="G13" s="25"/>
      <c r="H13" s="25"/>
      <c r="I13" s="25"/>
      <c r="J13" s="25"/>
      <c r="K13" s="26"/>
      <c r="L13" s="16"/>
      <c r="M13" s="17" t="s">
        <v>38</v>
      </c>
      <c r="N13" s="31" t="s">
        <v>40</v>
      </c>
      <c r="O13" s="32">
        <v>70.68500707069515</v>
      </c>
      <c r="P13" s="33"/>
      <c r="Q13" s="33"/>
      <c r="R13" s="33"/>
      <c r="S13" s="33"/>
      <c r="T13" s="33"/>
      <c r="U13" s="33"/>
      <c r="V13" s="33"/>
      <c r="W13" s="34"/>
      <c r="Y13" s="21" t="s">
        <v>41</v>
      </c>
      <c r="Z13" s="35" t="s">
        <v>42</v>
      </c>
      <c r="AA13" s="36">
        <f>'Форма-отчета 16'!D199</f>
        <v>69.42806297856572</v>
      </c>
      <c r="AB13" s="37"/>
      <c r="AC13" s="37"/>
      <c r="AD13" s="37"/>
      <c r="AE13" s="37"/>
      <c r="AF13" s="37"/>
      <c r="AG13" s="37"/>
      <c r="AH13" s="37"/>
      <c r="AI13" s="38"/>
    </row>
    <row r="14" spans="1:35" ht="26.25" customHeight="1" thickTop="1" thickBot="1">
      <c r="A14" s="39" t="s">
        <v>43</v>
      </c>
      <c r="B14" s="24" t="s">
        <v>44</v>
      </c>
      <c r="C14" s="25"/>
      <c r="D14" s="25"/>
      <c r="E14" s="25"/>
      <c r="F14" s="25"/>
      <c r="G14" s="25"/>
      <c r="H14" s="25"/>
      <c r="I14" s="25"/>
      <c r="J14" s="25"/>
      <c r="K14" s="26"/>
      <c r="L14" s="16"/>
      <c r="M14" s="40" t="s">
        <v>43</v>
      </c>
      <c r="N14" s="41" t="s">
        <v>45</v>
      </c>
      <c r="O14" s="42"/>
      <c r="P14" s="43"/>
      <c r="Q14" s="44" t="s">
        <v>25</v>
      </c>
      <c r="R14" s="45"/>
      <c r="S14" s="46"/>
      <c r="T14" s="44" t="s">
        <v>26</v>
      </c>
      <c r="U14" s="45"/>
      <c r="V14" s="45"/>
      <c r="W14" s="47"/>
      <c r="Y14" s="48" t="s">
        <v>46</v>
      </c>
      <c r="Z14" s="49" t="s">
        <v>47</v>
      </c>
      <c r="AA14" s="50"/>
      <c r="AB14" s="50"/>
      <c r="AC14" s="51" t="s">
        <v>48</v>
      </c>
      <c r="AD14" s="52"/>
      <c r="AE14" s="52"/>
      <c r="AF14" s="52"/>
      <c r="AG14" s="52"/>
      <c r="AH14" s="52"/>
      <c r="AI14" s="53"/>
    </row>
    <row r="15" spans="1:35" ht="24.75" customHeight="1" thickTop="1" thickBot="1">
      <c r="A15" s="54"/>
      <c r="B15" s="55"/>
      <c r="C15" s="56"/>
      <c r="D15" s="56"/>
      <c r="E15" s="56"/>
      <c r="F15" s="56"/>
      <c r="G15" s="56"/>
      <c r="H15" s="56"/>
      <c r="I15" s="56"/>
      <c r="J15" s="56"/>
      <c r="K15" s="57"/>
      <c r="L15" s="16"/>
      <c r="M15" s="58"/>
      <c r="N15" s="59" t="s">
        <v>49</v>
      </c>
      <c r="O15" s="60"/>
      <c r="P15" s="24"/>
      <c r="Q15" s="61" t="s">
        <v>25</v>
      </c>
      <c r="R15" s="62"/>
      <c r="S15" s="63"/>
      <c r="T15" s="61" t="s">
        <v>26</v>
      </c>
      <c r="U15" s="62"/>
      <c r="V15" s="62"/>
      <c r="W15" s="64"/>
      <c r="Y15" s="48"/>
      <c r="Z15" s="65" t="s">
        <v>50</v>
      </c>
      <c r="AA15" s="66"/>
      <c r="AB15" s="66"/>
      <c r="AC15" s="67" t="s">
        <v>48</v>
      </c>
      <c r="AD15" s="68"/>
      <c r="AE15" s="68"/>
      <c r="AF15" s="68"/>
      <c r="AG15" s="68"/>
      <c r="AH15" s="68"/>
      <c r="AI15" s="69"/>
    </row>
    <row r="16" spans="1:35" ht="26.25" customHeight="1" thickTop="1" thickBot="1">
      <c r="A16" s="70"/>
      <c r="B16" s="55"/>
      <c r="C16" s="56"/>
      <c r="D16" s="56"/>
      <c r="E16" s="56"/>
      <c r="F16" s="56"/>
      <c r="G16" s="56"/>
      <c r="H16" s="56"/>
      <c r="I16" s="56"/>
      <c r="J16" s="56"/>
      <c r="K16" s="57"/>
      <c r="L16" s="16"/>
      <c r="M16" s="71"/>
      <c r="N16" s="72" t="s">
        <v>51</v>
      </c>
      <c r="O16" s="73"/>
      <c r="P16" s="74"/>
      <c r="Q16" s="75" t="s">
        <v>25</v>
      </c>
      <c r="R16" s="76"/>
      <c r="S16" s="77"/>
      <c r="T16" s="75" t="s">
        <v>26</v>
      </c>
      <c r="U16" s="76"/>
      <c r="V16" s="76"/>
      <c r="W16" s="78"/>
      <c r="Y16" s="48"/>
      <c r="Z16" s="79" t="s">
        <v>52</v>
      </c>
      <c r="AA16" s="80"/>
      <c r="AB16" s="80"/>
      <c r="AC16" s="81" t="s">
        <v>29</v>
      </c>
      <c r="AD16" s="82"/>
      <c r="AE16" s="82"/>
      <c r="AF16" s="82"/>
      <c r="AG16" s="82"/>
      <c r="AH16" s="82"/>
      <c r="AI16" s="83"/>
    </row>
    <row r="17" spans="1:35" ht="39.75" customHeight="1" thickTop="1" thickBot="1">
      <c r="A17" s="23" t="s">
        <v>53</v>
      </c>
      <c r="B17" s="24" t="s">
        <v>54</v>
      </c>
      <c r="C17" s="25"/>
      <c r="D17" s="25"/>
      <c r="E17" s="25"/>
      <c r="F17" s="25"/>
      <c r="G17" s="25"/>
      <c r="H17" s="25"/>
      <c r="I17" s="25"/>
      <c r="J17" s="25"/>
      <c r="K17" s="26"/>
      <c r="L17" s="16"/>
      <c r="M17" s="40" t="s">
        <v>55</v>
      </c>
      <c r="N17" s="41" t="s">
        <v>56</v>
      </c>
      <c r="O17" s="42"/>
      <c r="P17" s="43"/>
      <c r="Q17" s="44" t="s">
        <v>25</v>
      </c>
      <c r="R17" s="45"/>
      <c r="S17" s="46"/>
      <c r="T17" s="44" t="s">
        <v>26</v>
      </c>
      <c r="U17" s="45"/>
      <c r="V17" s="45"/>
      <c r="W17" s="47"/>
      <c r="Y17" s="48" t="s">
        <v>57</v>
      </c>
      <c r="Z17" s="49" t="s">
        <v>58</v>
      </c>
      <c r="AA17" s="50"/>
      <c r="AB17" s="50"/>
      <c r="AC17" s="84" t="s">
        <v>48</v>
      </c>
      <c r="AD17" s="84"/>
      <c r="AE17" s="84"/>
      <c r="AF17" s="84"/>
      <c r="AG17" s="84"/>
      <c r="AH17" s="84"/>
      <c r="AI17" s="85"/>
    </row>
    <row r="18" spans="1:35" ht="27" customHeight="1" thickTop="1" thickBot="1">
      <c r="A18" s="23"/>
      <c r="B18" s="55"/>
      <c r="C18" s="56"/>
      <c r="D18" s="56"/>
      <c r="E18" s="56"/>
      <c r="F18" s="56"/>
      <c r="G18" s="56"/>
      <c r="H18" s="56"/>
      <c r="I18" s="56"/>
      <c r="J18" s="56"/>
      <c r="K18" s="57"/>
      <c r="L18" s="16"/>
      <c r="M18" s="58"/>
      <c r="N18" s="59" t="s">
        <v>59</v>
      </c>
      <c r="O18" s="60"/>
      <c r="P18" s="24"/>
      <c r="Q18" s="61"/>
      <c r="R18" s="62"/>
      <c r="S18" s="63"/>
      <c r="T18" s="61" t="s">
        <v>26</v>
      </c>
      <c r="U18" s="62"/>
      <c r="V18" s="62"/>
      <c r="W18" s="64"/>
      <c r="Y18" s="48"/>
      <c r="Z18" s="65" t="s">
        <v>60</v>
      </c>
      <c r="AA18" s="66"/>
      <c r="AB18" s="66"/>
      <c r="AC18" s="86"/>
      <c r="AD18" s="86"/>
      <c r="AE18" s="86"/>
      <c r="AF18" s="86" t="s">
        <v>29</v>
      </c>
      <c r="AG18" s="86"/>
      <c r="AH18" s="86"/>
      <c r="AI18" s="87"/>
    </row>
    <row r="19" spans="1:35" ht="21.75" customHeight="1" thickTop="1" thickBot="1">
      <c r="A19" s="23"/>
      <c r="B19" s="55"/>
      <c r="C19" s="56"/>
      <c r="D19" s="56"/>
      <c r="E19" s="56"/>
      <c r="F19" s="56"/>
      <c r="G19" s="56"/>
      <c r="H19" s="56"/>
      <c r="I19" s="56"/>
      <c r="J19" s="56"/>
      <c r="K19" s="57"/>
      <c r="L19" s="16"/>
      <c r="M19" s="58"/>
      <c r="N19" s="59" t="s">
        <v>61</v>
      </c>
      <c r="O19" s="60"/>
      <c r="P19" s="24"/>
      <c r="Q19" s="61"/>
      <c r="R19" s="62"/>
      <c r="S19" s="63"/>
      <c r="T19" s="61" t="s">
        <v>26</v>
      </c>
      <c r="U19" s="62"/>
      <c r="V19" s="62"/>
      <c r="W19" s="64"/>
      <c r="Y19" s="48"/>
      <c r="Z19" s="65" t="s">
        <v>62</v>
      </c>
      <c r="AA19" s="66"/>
      <c r="AB19" s="66"/>
      <c r="AC19" s="86"/>
      <c r="AD19" s="86"/>
      <c r="AE19" s="86"/>
      <c r="AF19" s="86" t="s">
        <v>29</v>
      </c>
      <c r="AG19" s="86"/>
      <c r="AH19" s="86"/>
      <c r="AI19" s="87"/>
    </row>
    <row r="20" spans="1:35" ht="29.25" customHeight="1" thickTop="1" thickBot="1">
      <c r="A20" s="23"/>
      <c r="B20" s="55"/>
      <c r="C20" s="56"/>
      <c r="D20" s="56"/>
      <c r="E20" s="56"/>
      <c r="F20" s="56"/>
      <c r="G20" s="56"/>
      <c r="H20" s="56"/>
      <c r="I20" s="56"/>
      <c r="J20" s="56"/>
      <c r="K20" s="57"/>
      <c r="L20" s="16"/>
      <c r="M20" s="71"/>
      <c r="N20" s="72" t="s">
        <v>63</v>
      </c>
      <c r="O20" s="73"/>
      <c r="P20" s="74"/>
      <c r="Q20" s="75"/>
      <c r="R20" s="76"/>
      <c r="S20" s="77"/>
      <c r="T20" s="75" t="s">
        <v>26</v>
      </c>
      <c r="U20" s="76"/>
      <c r="V20" s="76"/>
      <c r="W20" s="78"/>
      <c r="Y20" s="48"/>
      <c r="Z20" s="79" t="s">
        <v>64</v>
      </c>
      <c r="AA20" s="80"/>
      <c r="AB20" s="80"/>
      <c r="AC20" s="88"/>
      <c r="AD20" s="88"/>
      <c r="AE20" s="88"/>
      <c r="AF20" s="88" t="s">
        <v>29</v>
      </c>
      <c r="AG20" s="88"/>
      <c r="AH20" s="88"/>
      <c r="AI20" s="89"/>
    </row>
    <row r="21" spans="1:35" ht="30" customHeight="1" thickTop="1" thickBot="1">
      <c r="A21" s="23" t="s">
        <v>65</v>
      </c>
      <c r="B21" s="24" t="s">
        <v>66</v>
      </c>
      <c r="C21" s="25"/>
      <c r="D21" s="25"/>
      <c r="E21" s="25"/>
      <c r="F21" s="25"/>
      <c r="G21" s="25"/>
      <c r="H21" s="25"/>
      <c r="I21" s="25"/>
      <c r="J21" s="25"/>
      <c r="K21" s="26"/>
      <c r="L21" s="16"/>
      <c r="M21" s="40" t="s">
        <v>67</v>
      </c>
      <c r="N21" s="41" t="s">
        <v>68</v>
      </c>
      <c r="O21" s="42"/>
      <c r="P21" s="43"/>
      <c r="Q21" s="44" t="s">
        <v>25</v>
      </c>
      <c r="R21" s="45"/>
      <c r="S21" s="46"/>
      <c r="T21" s="44" t="s">
        <v>26</v>
      </c>
      <c r="U21" s="45"/>
      <c r="V21" s="45"/>
      <c r="W21" s="47"/>
      <c r="Y21" s="48" t="s">
        <v>69</v>
      </c>
      <c r="Z21" s="49" t="s">
        <v>70</v>
      </c>
      <c r="AA21" s="50"/>
      <c r="AB21" s="50"/>
      <c r="AC21" s="51" t="s">
        <v>29</v>
      </c>
      <c r="AD21" s="52"/>
      <c r="AE21" s="52"/>
      <c r="AF21" s="52"/>
      <c r="AG21" s="52"/>
      <c r="AH21" s="52"/>
      <c r="AI21" s="53"/>
    </row>
    <row r="22" spans="1:35" ht="45" customHeight="1" thickTop="1" thickBot="1">
      <c r="A22" s="23"/>
      <c r="B22" s="55"/>
      <c r="C22" s="56"/>
      <c r="D22" s="56"/>
      <c r="E22" s="56"/>
      <c r="F22" s="56"/>
      <c r="G22" s="56"/>
      <c r="H22" s="56"/>
      <c r="I22" s="56"/>
      <c r="J22" s="56"/>
      <c r="K22" s="57"/>
      <c r="L22" s="16"/>
      <c r="M22" s="71"/>
      <c r="N22" s="72" t="s">
        <v>71</v>
      </c>
      <c r="O22" s="73"/>
      <c r="P22" s="74"/>
      <c r="Q22" s="90" t="s">
        <v>72</v>
      </c>
      <c r="R22" s="91"/>
      <c r="S22" s="91"/>
      <c r="T22" s="91"/>
      <c r="U22" s="91"/>
      <c r="V22" s="91"/>
      <c r="W22" s="92"/>
      <c r="Y22" s="48"/>
      <c r="Z22" s="79" t="s">
        <v>73</v>
      </c>
      <c r="AA22" s="80"/>
      <c r="AB22" s="80"/>
      <c r="AC22" s="93" t="s">
        <v>74</v>
      </c>
      <c r="AD22" s="93"/>
      <c r="AE22" s="93"/>
      <c r="AF22" s="93"/>
      <c r="AG22" s="93"/>
      <c r="AH22" s="93"/>
      <c r="AI22" s="94"/>
    </row>
    <row r="23" spans="1:35" ht="28.5" customHeight="1" thickTop="1" thickBot="1">
      <c r="A23" s="95" t="s">
        <v>75</v>
      </c>
      <c r="B23" s="24" t="s">
        <v>21</v>
      </c>
      <c r="C23" s="25"/>
      <c r="D23" s="25"/>
      <c r="E23" s="25"/>
      <c r="F23" s="25"/>
      <c r="G23" s="25" t="s">
        <v>22</v>
      </c>
      <c r="H23" s="25"/>
      <c r="I23" s="25"/>
      <c r="J23" s="25"/>
      <c r="K23" s="26"/>
      <c r="L23" s="16"/>
      <c r="M23" s="40" t="s">
        <v>76</v>
      </c>
      <c r="N23" s="96" t="s">
        <v>25</v>
      </c>
      <c r="O23" s="45"/>
      <c r="P23" s="45"/>
      <c r="Q23" s="45"/>
      <c r="R23" s="46"/>
      <c r="S23" s="44" t="s">
        <v>26</v>
      </c>
      <c r="T23" s="45"/>
      <c r="U23" s="45"/>
      <c r="V23" s="45"/>
      <c r="W23" s="47"/>
      <c r="Y23" s="48" t="s">
        <v>77</v>
      </c>
      <c r="Z23" s="97" t="s">
        <v>29</v>
      </c>
      <c r="AA23" s="52"/>
      <c r="AB23" s="52"/>
      <c r="AC23" s="52"/>
      <c r="AD23" s="52"/>
      <c r="AE23" s="52"/>
      <c r="AF23" s="52"/>
      <c r="AG23" s="52"/>
      <c r="AH23" s="52"/>
      <c r="AI23" s="53"/>
    </row>
    <row r="24" spans="1:35" ht="41.25" customHeight="1" thickTop="1" thickBot="1">
      <c r="A24" s="95"/>
      <c r="B24" s="24" t="s">
        <v>78</v>
      </c>
      <c r="C24" s="25"/>
      <c r="D24" s="25"/>
      <c r="E24" s="25"/>
      <c r="F24" s="25"/>
      <c r="G24" s="25"/>
      <c r="H24" s="25"/>
      <c r="I24" s="25"/>
      <c r="J24" s="25"/>
      <c r="K24" s="26"/>
      <c r="L24" s="16"/>
      <c r="M24" s="71"/>
      <c r="N24" s="98" t="s">
        <v>79</v>
      </c>
      <c r="O24" s="99"/>
      <c r="P24" s="99"/>
      <c r="Q24" s="99"/>
      <c r="R24" s="100"/>
      <c r="S24" s="90" t="s">
        <v>80</v>
      </c>
      <c r="T24" s="91"/>
      <c r="U24" s="91"/>
      <c r="V24" s="91"/>
      <c r="W24" s="92"/>
      <c r="Y24" s="48"/>
      <c r="Z24" s="101" t="s">
        <v>81</v>
      </c>
      <c r="AA24" s="102"/>
      <c r="AB24" s="102"/>
      <c r="AC24" s="102"/>
      <c r="AD24" s="102"/>
      <c r="AE24" s="102"/>
      <c r="AF24" s="102"/>
      <c r="AG24" s="102"/>
      <c r="AH24" s="102"/>
      <c r="AI24" s="103"/>
    </row>
    <row r="25" spans="1:35" ht="30" customHeight="1" thickTop="1" thickBot="1">
      <c r="A25" s="95" t="s">
        <v>82</v>
      </c>
      <c r="B25" s="24" t="s">
        <v>83</v>
      </c>
      <c r="C25" s="25"/>
      <c r="D25" s="25"/>
      <c r="E25" s="25" t="s">
        <v>21</v>
      </c>
      <c r="F25" s="25"/>
      <c r="G25" s="25"/>
      <c r="H25" s="25" t="s">
        <v>22</v>
      </c>
      <c r="I25" s="25"/>
      <c r="J25" s="25"/>
      <c r="K25" s="26"/>
      <c r="L25" s="16"/>
      <c r="M25" s="40" t="s">
        <v>84</v>
      </c>
      <c r="N25" s="104" t="s">
        <v>85</v>
      </c>
      <c r="O25" s="105"/>
      <c r="P25" s="106"/>
      <c r="Q25" s="44" t="s">
        <v>25</v>
      </c>
      <c r="R25" s="45"/>
      <c r="S25" s="46"/>
      <c r="T25" s="44" t="s">
        <v>26</v>
      </c>
      <c r="U25" s="45"/>
      <c r="V25" s="45"/>
      <c r="W25" s="47"/>
      <c r="Y25" s="48" t="s">
        <v>86</v>
      </c>
      <c r="Z25" s="49" t="s">
        <v>87</v>
      </c>
      <c r="AA25" s="50"/>
      <c r="AB25" s="50"/>
      <c r="AC25" s="51" t="s">
        <v>29</v>
      </c>
      <c r="AD25" s="52"/>
      <c r="AE25" s="52"/>
      <c r="AF25" s="52"/>
      <c r="AG25" s="52"/>
      <c r="AH25" s="52"/>
      <c r="AI25" s="53"/>
    </row>
    <row r="26" spans="1:35" ht="36.75" customHeight="1" thickTop="1" thickBot="1">
      <c r="A26" s="95"/>
      <c r="B26" s="24"/>
      <c r="C26" s="25"/>
      <c r="D26" s="25"/>
      <c r="E26" s="25" t="s">
        <v>88</v>
      </c>
      <c r="F26" s="25"/>
      <c r="G26" s="25"/>
      <c r="H26" s="25"/>
      <c r="I26" s="25"/>
      <c r="J26" s="25"/>
      <c r="K26" s="26"/>
      <c r="L26" s="16"/>
      <c r="M26" s="58"/>
      <c r="N26" s="107"/>
      <c r="O26" s="108"/>
      <c r="P26" s="109"/>
      <c r="Q26" s="110" t="s">
        <v>89</v>
      </c>
      <c r="R26" s="60"/>
      <c r="S26" s="24"/>
      <c r="T26" s="110" t="s">
        <v>90</v>
      </c>
      <c r="U26" s="60"/>
      <c r="V26" s="60"/>
      <c r="W26" s="111"/>
      <c r="Y26" s="48"/>
      <c r="Z26" s="65"/>
      <c r="AA26" s="66"/>
      <c r="AB26" s="66"/>
      <c r="AC26" s="112" t="s">
        <v>91</v>
      </c>
      <c r="AD26" s="113"/>
      <c r="AE26" s="113"/>
      <c r="AF26" s="113"/>
      <c r="AG26" s="113"/>
      <c r="AH26" s="113"/>
      <c r="AI26" s="114"/>
    </row>
    <row r="27" spans="1:35" ht="55.5" thickTop="1" thickBot="1">
      <c r="A27" s="95"/>
      <c r="B27" s="24" t="s">
        <v>92</v>
      </c>
      <c r="C27" s="25"/>
      <c r="D27" s="25"/>
      <c r="E27" s="25" t="s">
        <v>21</v>
      </c>
      <c r="F27" s="25"/>
      <c r="G27" s="25"/>
      <c r="H27" s="25" t="s">
        <v>22</v>
      </c>
      <c r="I27" s="25"/>
      <c r="J27" s="25"/>
      <c r="K27" s="26"/>
      <c r="L27" s="16" t="s">
        <v>93</v>
      </c>
      <c r="M27" s="58"/>
      <c r="N27" s="115" t="s">
        <v>93</v>
      </c>
      <c r="O27" s="116"/>
      <c r="P27" s="117"/>
      <c r="Q27" s="61" t="s">
        <v>25</v>
      </c>
      <c r="R27" s="62"/>
      <c r="S27" s="63"/>
      <c r="T27" s="61" t="s">
        <v>26</v>
      </c>
      <c r="U27" s="62"/>
      <c r="V27" s="62"/>
      <c r="W27" s="64"/>
      <c r="Y27" s="48"/>
      <c r="Z27" s="65" t="s">
        <v>94</v>
      </c>
      <c r="AA27" s="66"/>
      <c r="AB27" s="66"/>
      <c r="AC27" s="67" t="s">
        <v>29</v>
      </c>
      <c r="AD27" s="68"/>
      <c r="AE27" s="68"/>
      <c r="AF27" s="68"/>
      <c r="AG27" s="68"/>
      <c r="AH27" s="68"/>
      <c r="AI27" s="69"/>
    </row>
    <row r="28" spans="1:35" ht="36.75" customHeight="1" thickTop="1" thickBot="1">
      <c r="A28" s="95"/>
      <c r="B28" s="24"/>
      <c r="C28" s="25"/>
      <c r="D28" s="25"/>
      <c r="E28" s="25" t="s">
        <v>88</v>
      </c>
      <c r="F28" s="25"/>
      <c r="G28" s="25"/>
      <c r="H28" s="25"/>
      <c r="I28" s="25"/>
      <c r="J28" s="25"/>
      <c r="K28" s="26"/>
      <c r="L28" s="16"/>
      <c r="M28" s="58"/>
      <c r="N28" s="107"/>
      <c r="O28" s="108"/>
      <c r="P28" s="109"/>
      <c r="Q28" s="110" t="str">
        <f>Q26</f>
        <v xml:space="preserve">If not, what do you need? 
</v>
      </c>
      <c r="R28" s="60"/>
      <c r="S28" s="24"/>
      <c r="T28" s="110" t="s">
        <v>90</v>
      </c>
      <c r="U28" s="60"/>
      <c r="V28" s="60"/>
      <c r="W28" s="111"/>
      <c r="Y28" s="48"/>
      <c r="Z28" s="65"/>
      <c r="AA28" s="66"/>
      <c r="AB28" s="66"/>
      <c r="AC28" s="112" t="s">
        <v>91</v>
      </c>
      <c r="AD28" s="113"/>
      <c r="AE28" s="113"/>
      <c r="AF28" s="113"/>
      <c r="AG28" s="113"/>
      <c r="AH28" s="113"/>
      <c r="AI28" s="114"/>
    </row>
    <row r="29" spans="1:35" ht="73.5" thickTop="1" thickBot="1">
      <c r="A29" s="95"/>
      <c r="B29" s="24" t="s">
        <v>95</v>
      </c>
      <c r="C29" s="25"/>
      <c r="D29" s="25"/>
      <c r="E29" s="25" t="s">
        <v>21</v>
      </c>
      <c r="F29" s="25"/>
      <c r="G29" s="25"/>
      <c r="H29" s="25" t="s">
        <v>22</v>
      </c>
      <c r="I29" s="25"/>
      <c r="J29" s="25"/>
      <c r="K29" s="26"/>
      <c r="L29" s="16" t="s">
        <v>96</v>
      </c>
      <c r="M29" s="58"/>
      <c r="N29" s="115" t="s">
        <v>96</v>
      </c>
      <c r="O29" s="116"/>
      <c r="P29" s="117"/>
      <c r="Q29" s="61" t="s">
        <v>25</v>
      </c>
      <c r="R29" s="62"/>
      <c r="S29" s="63"/>
      <c r="T29" s="61" t="s">
        <v>26</v>
      </c>
      <c r="U29" s="62"/>
      <c r="V29" s="62"/>
      <c r="W29" s="64"/>
      <c r="Y29" s="48"/>
      <c r="Z29" s="65" t="s">
        <v>97</v>
      </c>
      <c r="AA29" s="66"/>
      <c r="AB29" s="66"/>
      <c r="AC29" s="67" t="s">
        <v>29</v>
      </c>
      <c r="AD29" s="68"/>
      <c r="AE29" s="68"/>
      <c r="AF29" s="68"/>
      <c r="AG29" s="68"/>
      <c r="AH29" s="68"/>
      <c r="AI29" s="69"/>
    </row>
    <row r="30" spans="1:35" ht="40.5" customHeight="1" thickTop="1" thickBot="1">
      <c r="A30" s="95"/>
      <c r="B30" s="24"/>
      <c r="C30" s="25"/>
      <c r="D30" s="25"/>
      <c r="E30" s="25" t="s">
        <v>88</v>
      </c>
      <c r="F30" s="25"/>
      <c r="G30" s="25"/>
      <c r="H30" s="25"/>
      <c r="I30" s="25"/>
      <c r="J30" s="25"/>
      <c r="K30" s="26"/>
      <c r="L30" s="16"/>
      <c r="M30" s="71"/>
      <c r="N30" s="118"/>
      <c r="O30" s="119"/>
      <c r="P30" s="120"/>
      <c r="Q30" s="121" t="str">
        <f>Q26</f>
        <v xml:space="preserve">If not, what do you need? 
</v>
      </c>
      <c r="R30" s="73"/>
      <c r="S30" s="74"/>
      <c r="T30" s="90" t="s">
        <v>98</v>
      </c>
      <c r="U30" s="91"/>
      <c r="V30" s="91"/>
      <c r="W30" s="92"/>
      <c r="Y30" s="48"/>
      <c r="Z30" s="79"/>
      <c r="AA30" s="80"/>
      <c r="AB30" s="80"/>
      <c r="AC30" s="122" t="s">
        <v>99</v>
      </c>
      <c r="AD30" s="102"/>
      <c r="AE30" s="102"/>
      <c r="AF30" s="102"/>
      <c r="AG30" s="102"/>
      <c r="AH30" s="102"/>
      <c r="AI30" s="103"/>
    </row>
    <row r="31" spans="1:35" ht="23.25" thickTop="1" thickBot="1">
      <c r="A31" s="95" t="s">
        <v>100</v>
      </c>
      <c r="B31" s="24" t="s">
        <v>101</v>
      </c>
      <c r="C31" s="25"/>
      <c r="D31" s="25"/>
      <c r="E31" s="25" t="s">
        <v>21</v>
      </c>
      <c r="F31" s="25"/>
      <c r="G31" s="25"/>
      <c r="H31" s="25" t="s">
        <v>22</v>
      </c>
      <c r="I31" s="25"/>
      <c r="J31" s="25"/>
      <c r="K31" s="26"/>
      <c r="L31" s="16"/>
      <c r="M31" s="40" t="s">
        <v>102</v>
      </c>
      <c r="N31" s="41" t="s">
        <v>103</v>
      </c>
      <c r="O31" s="42"/>
      <c r="P31" s="43"/>
      <c r="Q31" s="44" t="s">
        <v>25</v>
      </c>
      <c r="R31" s="45"/>
      <c r="S31" s="46"/>
      <c r="T31" s="44" t="s">
        <v>26</v>
      </c>
      <c r="U31" s="45"/>
      <c r="V31" s="45"/>
      <c r="W31" s="47"/>
      <c r="Y31" s="48" t="s">
        <v>104</v>
      </c>
      <c r="Z31" s="49" t="s">
        <v>105</v>
      </c>
      <c r="AA31" s="50"/>
      <c r="AB31" s="50"/>
      <c r="AC31" s="51" t="s">
        <v>29</v>
      </c>
      <c r="AD31" s="52"/>
      <c r="AE31" s="52"/>
      <c r="AF31" s="52"/>
      <c r="AG31" s="52"/>
      <c r="AH31" s="52"/>
      <c r="AI31" s="53"/>
    </row>
    <row r="32" spans="1:35" ht="25.5" customHeight="1" thickTop="1" thickBot="1">
      <c r="A32" s="95"/>
      <c r="B32" s="24" t="s">
        <v>106</v>
      </c>
      <c r="C32" s="25"/>
      <c r="D32" s="25"/>
      <c r="E32" s="25" t="s">
        <v>21</v>
      </c>
      <c r="F32" s="25"/>
      <c r="G32" s="25"/>
      <c r="H32" s="25" t="s">
        <v>22</v>
      </c>
      <c r="I32" s="25"/>
      <c r="J32" s="25"/>
      <c r="K32" s="26"/>
      <c r="L32" s="16"/>
      <c r="M32" s="58"/>
      <c r="N32" s="59" t="s">
        <v>107</v>
      </c>
      <c r="O32" s="60"/>
      <c r="P32" s="24"/>
      <c r="Q32" s="61" t="s">
        <v>25</v>
      </c>
      <c r="R32" s="62"/>
      <c r="S32" s="63"/>
      <c r="T32" s="61" t="s">
        <v>26</v>
      </c>
      <c r="U32" s="62"/>
      <c r="V32" s="62"/>
      <c r="W32" s="64"/>
      <c r="Y32" s="48"/>
      <c r="Z32" s="65" t="s">
        <v>108</v>
      </c>
      <c r="AA32" s="66"/>
      <c r="AB32" s="66"/>
      <c r="AC32" s="67" t="s">
        <v>48</v>
      </c>
      <c r="AD32" s="68"/>
      <c r="AE32" s="68"/>
      <c r="AF32" s="68"/>
      <c r="AG32" s="68"/>
      <c r="AH32" s="68"/>
      <c r="AI32" s="69"/>
    </row>
    <row r="33" spans="1:35" ht="36" customHeight="1" thickTop="1" thickBot="1">
      <c r="A33" s="95"/>
      <c r="B33" s="24" t="s">
        <v>109</v>
      </c>
      <c r="C33" s="25"/>
      <c r="D33" s="25"/>
      <c r="E33" s="25" t="s">
        <v>21</v>
      </c>
      <c r="F33" s="25"/>
      <c r="G33" s="25"/>
      <c r="H33" s="25" t="s">
        <v>22</v>
      </c>
      <c r="I33" s="25"/>
      <c r="J33" s="25"/>
      <c r="K33" s="26"/>
      <c r="L33" s="16"/>
      <c r="M33" s="71"/>
      <c r="N33" s="72" t="s">
        <v>110</v>
      </c>
      <c r="O33" s="73"/>
      <c r="P33" s="74"/>
      <c r="Q33" s="75" t="s">
        <v>25</v>
      </c>
      <c r="R33" s="76"/>
      <c r="S33" s="77"/>
      <c r="T33" s="75" t="s">
        <v>26</v>
      </c>
      <c r="U33" s="76"/>
      <c r="V33" s="76"/>
      <c r="W33" s="78"/>
      <c r="Y33" s="48"/>
      <c r="Z33" s="79" t="s">
        <v>111</v>
      </c>
      <c r="AA33" s="80"/>
      <c r="AB33" s="80"/>
      <c r="AC33" s="88" t="s">
        <v>48</v>
      </c>
      <c r="AD33" s="88"/>
      <c r="AE33" s="88"/>
      <c r="AF33" s="88"/>
      <c r="AG33" s="88"/>
      <c r="AH33" s="88"/>
      <c r="AI33" s="89"/>
    </row>
    <row r="34" spans="1:35" ht="30" customHeight="1" thickTop="1" thickBot="1">
      <c r="A34" s="23"/>
      <c r="B34" s="55"/>
      <c r="C34" s="56"/>
      <c r="D34" s="56"/>
      <c r="E34" s="56"/>
      <c r="F34" s="56"/>
      <c r="G34" s="56"/>
      <c r="H34" s="56"/>
      <c r="I34" s="56"/>
      <c r="J34" s="56"/>
      <c r="K34" s="57"/>
      <c r="L34" s="16"/>
      <c r="M34" s="40" t="s">
        <v>112</v>
      </c>
      <c r="N34" s="41" t="s">
        <v>113</v>
      </c>
      <c r="O34" s="42"/>
      <c r="P34" s="43"/>
      <c r="Q34" s="44" t="s">
        <v>25</v>
      </c>
      <c r="R34" s="45"/>
      <c r="S34" s="46"/>
      <c r="T34" s="44" t="s">
        <v>26</v>
      </c>
      <c r="U34" s="45"/>
      <c r="V34" s="45"/>
      <c r="W34" s="47"/>
      <c r="Y34" s="48" t="s">
        <v>114</v>
      </c>
      <c r="Z34" s="49" t="s">
        <v>115</v>
      </c>
      <c r="AA34" s="50"/>
      <c r="AB34" s="50"/>
      <c r="AC34" s="84" t="s">
        <v>48</v>
      </c>
      <c r="AD34" s="84"/>
      <c r="AE34" s="84"/>
      <c r="AF34" s="84"/>
      <c r="AG34" s="84"/>
      <c r="AH34" s="84"/>
      <c r="AI34" s="85"/>
    </row>
    <row r="35" spans="1:35" ht="38.25" customHeight="1" thickTop="1" thickBot="1">
      <c r="A35" s="23"/>
      <c r="B35" s="55"/>
      <c r="C35" s="56"/>
      <c r="D35" s="56"/>
      <c r="E35" s="56"/>
      <c r="F35" s="56"/>
      <c r="G35" s="56"/>
      <c r="H35" s="56"/>
      <c r="I35" s="56"/>
      <c r="J35" s="56"/>
      <c r="K35" s="57"/>
      <c r="L35" s="16"/>
      <c r="M35" s="58"/>
      <c r="N35" s="59" t="s">
        <v>116</v>
      </c>
      <c r="O35" s="60"/>
      <c r="P35" s="24"/>
      <c r="Q35" s="61" t="s">
        <v>25</v>
      </c>
      <c r="R35" s="62"/>
      <c r="S35" s="63"/>
      <c r="T35" s="61" t="s">
        <v>26</v>
      </c>
      <c r="U35" s="62"/>
      <c r="V35" s="62"/>
      <c r="W35" s="64"/>
      <c r="Y35" s="48"/>
      <c r="Z35" s="65" t="s">
        <v>117</v>
      </c>
      <c r="AA35" s="66"/>
      <c r="AB35" s="66"/>
      <c r="AC35" s="86" t="s">
        <v>48</v>
      </c>
      <c r="AD35" s="86"/>
      <c r="AE35" s="86"/>
      <c r="AF35" s="86"/>
      <c r="AG35" s="86"/>
      <c r="AH35" s="86"/>
      <c r="AI35" s="87"/>
    </row>
    <row r="36" spans="1:35" ht="38.25" customHeight="1" thickTop="1" thickBot="1">
      <c r="A36" s="23"/>
      <c r="B36" s="55"/>
      <c r="C36" s="56"/>
      <c r="D36" s="56"/>
      <c r="E36" s="56"/>
      <c r="F36" s="56"/>
      <c r="G36" s="56"/>
      <c r="H36" s="56"/>
      <c r="I36" s="56"/>
      <c r="J36" s="56"/>
      <c r="K36" s="57"/>
      <c r="L36" s="16"/>
      <c r="M36" s="58"/>
      <c r="N36" s="59" t="s">
        <v>118</v>
      </c>
      <c r="O36" s="60"/>
      <c r="P36" s="24"/>
      <c r="Q36" s="61" t="s">
        <v>25</v>
      </c>
      <c r="R36" s="62"/>
      <c r="S36" s="63"/>
      <c r="T36" s="61" t="s">
        <v>26</v>
      </c>
      <c r="U36" s="62"/>
      <c r="V36" s="62"/>
      <c r="W36" s="64"/>
      <c r="Y36" s="48"/>
      <c r="Z36" s="65" t="s">
        <v>119</v>
      </c>
      <c r="AA36" s="66"/>
      <c r="AB36" s="66"/>
      <c r="AC36" s="86"/>
      <c r="AD36" s="86"/>
      <c r="AE36" s="86"/>
      <c r="AF36" s="86" t="s">
        <v>29</v>
      </c>
      <c r="AG36" s="86"/>
      <c r="AH36" s="86"/>
      <c r="AI36" s="87"/>
    </row>
    <row r="37" spans="1:35" ht="42.75" customHeight="1" thickTop="1" thickBot="1">
      <c r="A37" s="23"/>
      <c r="B37" s="55"/>
      <c r="C37" s="56"/>
      <c r="D37" s="56"/>
      <c r="E37" s="56"/>
      <c r="F37" s="56"/>
      <c r="G37" s="56"/>
      <c r="H37" s="56"/>
      <c r="I37" s="56"/>
      <c r="J37" s="56"/>
      <c r="K37" s="57"/>
      <c r="L37" s="16"/>
      <c r="M37" s="71"/>
      <c r="N37" s="72" t="s">
        <v>120</v>
      </c>
      <c r="O37" s="73"/>
      <c r="P37" s="74"/>
      <c r="Q37" s="75" t="s">
        <v>25</v>
      </c>
      <c r="R37" s="76"/>
      <c r="S37" s="77"/>
      <c r="T37" s="75" t="s">
        <v>26</v>
      </c>
      <c r="U37" s="76"/>
      <c r="V37" s="76"/>
      <c r="W37" s="78"/>
      <c r="Y37" s="48"/>
      <c r="Z37" s="79" t="s">
        <v>121</v>
      </c>
      <c r="AA37" s="80"/>
      <c r="AB37" s="80"/>
      <c r="AC37" s="88"/>
      <c r="AD37" s="88"/>
      <c r="AE37" s="88"/>
      <c r="AF37" s="88" t="s">
        <v>29</v>
      </c>
      <c r="AG37" s="88"/>
      <c r="AH37" s="88"/>
      <c r="AI37" s="89"/>
    </row>
    <row r="38" spans="1:35" ht="43.5" customHeight="1" thickTop="1" thickBot="1">
      <c r="A38" s="23" t="s">
        <v>122</v>
      </c>
      <c r="B38" s="55" t="s">
        <v>101</v>
      </c>
      <c r="C38" s="25" t="s">
        <v>21</v>
      </c>
      <c r="D38" s="25"/>
      <c r="E38" s="25" t="s">
        <v>22</v>
      </c>
      <c r="F38" s="25"/>
      <c r="G38" s="56" t="s">
        <v>123</v>
      </c>
      <c r="H38" s="25" t="s">
        <v>21</v>
      </c>
      <c r="I38" s="25"/>
      <c r="J38" s="25"/>
      <c r="K38" s="57" t="s">
        <v>22</v>
      </c>
      <c r="L38" s="16"/>
      <c r="M38" s="17" t="s">
        <v>124</v>
      </c>
      <c r="N38" s="18" t="s">
        <v>125</v>
      </c>
      <c r="O38" s="19"/>
      <c r="P38" s="20"/>
      <c r="Q38" s="27" t="s">
        <v>25</v>
      </c>
      <c r="R38" s="27" t="s">
        <v>26</v>
      </c>
      <c r="S38" s="18" t="s">
        <v>126</v>
      </c>
      <c r="T38" s="19"/>
      <c r="U38" s="20"/>
      <c r="V38" s="27" t="s">
        <v>25</v>
      </c>
      <c r="W38" s="27" t="s">
        <v>26</v>
      </c>
      <c r="Y38" s="21" t="s">
        <v>127</v>
      </c>
      <c r="Z38" s="28" t="s">
        <v>128</v>
      </c>
      <c r="AA38" s="28"/>
      <c r="AB38" s="28"/>
      <c r="AC38" s="29" t="s">
        <v>48</v>
      </c>
      <c r="AD38" s="30"/>
      <c r="AE38" s="28" t="s">
        <v>129</v>
      </c>
      <c r="AF38" s="28"/>
      <c r="AG38" s="28"/>
      <c r="AH38" s="29" t="s">
        <v>29</v>
      </c>
      <c r="AI38" s="30"/>
    </row>
    <row r="39" spans="1:35" ht="30.75" customHeight="1" thickTop="1" thickBot="1">
      <c r="A39" s="95" t="s">
        <v>130</v>
      </c>
      <c r="B39" s="123" t="s">
        <v>131</v>
      </c>
      <c r="C39" s="124"/>
      <c r="D39" s="124" t="s">
        <v>132</v>
      </c>
      <c r="E39" s="124"/>
      <c r="F39" s="124"/>
      <c r="G39" s="124" t="s">
        <v>133</v>
      </c>
      <c r="H39" s="124"/>
      <c r="I39" s="124" t="s">
        <v>134</v>
      </c>
      <c r="J39" s="124"/>
      <c r="K39" s="125"/>
      <c r="L39" s="126"/>
      <c r="M39" s="40" t="s">
        <v>135</v>
      </c>
      <c r="N39" s="127" t="s">
        <v>136</v>
      </c>
      <c r="O39" s="128"/>
      <c r="P39" s="129" t="s">
        <v>137</v>
      </c>
      <c r="Q39" s="130"/>
      <c r="R39" s="128"/>
      <c r="S39" s="129" t="s">
        <v>138</v>
      </c>
      <c r="T39" s="128"/>
      <c r="U39" s="129" t="s">
        <v>139</v>
      </c>
      <c r="V39" s="130"/>
      <c r="W39" s="131"/>
      <c r="Y39" s="48" t="s">
        <v>140</v>
      </c>
      <c r="Z39" s="132" t="s">
        <v>141</v>
      </c>
      <c r="AA39" s="133"/>
      <c r="AB39" s="133" t="s">
        <v>142</v>
      </c>
      <c r="AC39" s="133"/>
      <c r="AD39" s="133"/>
      <c r="AE39" s="133" t="s">
        <v>143</v>
      </c>
      <c r="AF39" s="133"/>
      <c r="AG39" s="133" t="s">
        <v>144</v>
      </c>
      <c r="AH39" s="133"/>
      <c r="AI39" s="134"/>
    </row>
    <row r="40" spans="1:35" ht="150" customHeight="1" thickTop="1" thickBot="1">
      <c r="A40" s="95"/>
      <c r="B40" s="135" t="s">
        <v>145</v>
      </c>
      <c r="C40" s="136"/>
      <c r="D40" s="136" t="s">
        <v>146</v>
      </c>
      <c r="E40" s="136"/>
      <c r="F40" s="136"/>
      <c r="G40" s="136" t="s">
        <v>146</v>
      </c>
      <c r="H40" s="136"/>
      <c r="I40" s="136" t="s">
        <v>146</v>
      </c>
      <c r="J40" s="136"/>
      <c r="K40" s="137"/>
      <c r="L40" s="138"/>
      <c r="M40" s="71"/>
      <c r="N40" s="139"/>
      <c r="O40" s="140"/>
      <c r="P40" s="141"/>
      <c r="Q40" s="142"/>
      <c r="R40" s="140"/>
      <c r="S40" s="141"/>
      <c r="T40" s="140"/>
      <c r="U40" s="141"/>
      <c r="V40" s="142"/>
      <c r="W40" s="143"/>
      <c r="Y40" s="48"/>
      <c r="Z40" s="144" t="str">
        <f>'Форма-отчета 16'!D207</f>
        <v xml:space="preserve">Высокий спрос на медикаменты. Имеется сформированный рынок, сети аптек и оптовые торговые организации. </v>
      </c>
      <c r="AA40" s="145"/>
      <c r="AB40" s="146" t="str">
        <f>'Форма-отчета 16'!D208</f>
        <v>Импортная зависимость основного сырья, высокая конкуренция со стороны иностранных производителей</v>
      </c>
      <c r="AC40" s="145"/>
      <c r="AD40" s="145"/>
      <c r="AE40" s="146" t="str">
        <f>'Форма-отчета 16'!D209</f>
        <v>Возможность расширение ассортимента продукции. Расширение объема и направлений экспорта.</v>
      </c>
      <c r="AF40" s="145"/>
      <c r="AG40" s="146" t="str">
        <f>'Форма-отчета 16'!D210</f>
        <v>Не конкурентоспособность выпускаемой продукции на экспортных рынках.</v>
      </c>
      <c r="AH40" s="145"/>
      <c r="AI40" s="147"/>
    </row>
    <row r="41" spans="1:35" ht="38.25" customHeight="1" thickTop="1" thickBot="1">
      <c r="A41" s="95" t="s">
        <v>147</v>
      </c>
      <c r="B41" s="24" t="s">
        <v>148</v>
      </c>
      <c r="C41" s="25"/>
      <c r="D41" s="25"/>
      <c r="E41" s="25"/>
      <c r="F41" s="25"/>
      <c r="G41" s="25" t="s">
        <v>149</v>
      </c>
      <c r="H41" s="25"/>
      <c r="I41" s="25"/>
      <c r="J41" s="25"/>
      <c r="K41" s="26"/>
      <c r="L41" s="16"/>
      <c r="M41" s="148" t="s">
        <v>150</v>
      </c>
      <c r="N41" s="149">
        <v>0.10839873986813564</v>
      </c>
      <c r="O41" s="150"/>
      <c r="P41" s="150"/>
      <c r="Q41" s="150"/>
      <c r="R41" s="150"/>
      <c r="S41" s="150"/>
      <c r="T41" s="150"/>
      <c r="U41" s="150"/>
      <c r="V41" s="150"/>
      <c r="W41" s="151"/>
      <c r="Y41" s="152" t="s">
        <v>151</v>
      </c>
      <c r="Z41" s="153">
        <f>'Форма-отчета 16'!D200</f>
        <v>0.13460767644984051</v>
      </c>
      <c r="AA41" s="153"/>
      <c r="AB41" s="153"/>
      <c r="AC41" s="153"/>
      <c r="AD41" s="153"/>
      <c r="AE41" s="153"/>
      <c r="AF41" s="153"/>
      <c r="AG41" s="153"/>
      <c r="AH41" s="153"/>
      <c r="AI41" s="153"/>
    </row>
    <row r="42" spans="1:35" ht="41.25" customHeight="1" thickTop="1" thickBot="1">
      <c r="A42" s="95"/>
      <c r="B42" s="55"/>
      <c r="C42" s="56"/>
      <c r="D42" s="56"/>
      <c r="E42" s="56"/>
      <c r="F42" s="56"/>
      <c r="G42" s="56"/>
      <c r="H42" s="56"/>
      <c r="I42" s="56"/>
      <c r="J42" s="56"/>
      <c r="K42" s="57"/>
      <c r="L42" s="16"/>
      <c r="M42" s="148" t="s">
        <v>152</v>
      </c>
      <c r="N42" s="32">
        <v>958739.36945756758</v>
      </c>
      <c r="O42" s="33"/>
      <c r="P42" s="33"/>
      <c r="Q42" s="33"/>
      <c r="R42" s="33"/>
      <c r="S42" s="33"/>
      <c r="T42" s="33"/>
      <c r="U42" s="33"/>
      <c r="V42" s="33"/>
      <c r="W42" s="34"/>
      <c r="Y42" s="152" t="s">
        <v>153</v>
      </c>
      <c r="Z42" s="154">
        <f>'Форма-отчета 16'!D201</f>
        <v>1484036.3064042702</v>
      </c>
      <c r="AA42" s="22"/>
      <c r="AB42" s="22"/>
      <c r="AC42" s="22"/>
      <c r="AD42" s="22"/>
      <c r="AE42" s="22"/>
      <c r="AF42" s="22"/>
      <c r="AG42" s="22"/>
      <c r="AH42" s="22"/>
      <c r="AI42" s="22"/>
    </row>
    <row r="43" spans="1:35" ht="42" customHeight="1" thickTop="1" thickBot="1">
      <c r="A43" s="95"/>
      <c r="B43" s="55"/>
      <c r="C43" s="56"/>
      <c r="D43" s="56"/>
      <c r="E43" s="56"/>
      <c r="F43" s="56"/>
      <c r="G43" s="56"/>
      <c r="H43" s="56"/>
      <c r="I43" s="56"/>
      <c r="J43" s="56"/>
      <c r="K43" s="57"/>
      <c r="L43" s="16"/>
      <c r="M43" s="148" t="s">
        <v>154</v>
      </c>
      <c r="N43" s="155">
        <v>1.2552798753725618</v>
      </c>
      <c r="O43" s="156"/>
      <c r="P43" s="156"/>
      <c r="Q43" s="156"/>
      <c r="R43" s="156"/>
      <c r="S43" s="156"/>
      <c r="T43" s="156"/>
      <c r="U43" s="156"/>
      <c r="V43" s="156"/>
      <c r="W43" s="157"/>
      <c r="Y43" s="152" t="s">
        <v>155</v>
      </c>
      <c r="Z43" s="158">
        <f>'Форма-отчета 16'!D202</f>
        <v>1.9987340473568691</v>
      </c>
      <c r="AA43" s="22"/>
      <c r="AB43" s="22"/>
      <c r="AC43" s="22"/>
      <c r="AD43" s="22"/>
      <c r="AE43" s="22"/>
      <c r="AF43" s="22"/>
      <c r="AG43" s="22"/>
      <c r="AH43" s="22"/>
      <c r="AI43" s="22"/>
    </row>
    <row r="44" spans="1:35" ht="42.75" customHeight="1" thickTop="1" thickBot="1">
      <c r="A44" s="95" t="s">
        <v>156</v>
      </c>
      <c r="B44" s="24" t="s">
        <v>157</v>
      </c>
      <c r="C44" s="25"/>
      <c r="D44" s="25"/>
      <c r="E44" s="25" t="s">
        <v>21</v>
      </c>
      <c r="F44" s="25"/>
      <c r="G44" s="25"/>
      <c r="H44" s="25" t="s">
        <v>22</v>
      </c>
      <c r="I44" s="25"/>
      <c r="J44" s="25"/>
      <c r="K44" s="26"/>
      <c r="L44" s="16"/>
      <c r="M44" s="159" t="s">
        <v>158</v>
      </c>
      <c r="N44" s="41" t="s">
        <v>159</v>
      </c>
      <c r="O44" s="42"/>
      <c r="P44" s="43"/>
      <c r="Q44" s="160">
        <v>1080875</v>
      </c>
      <c r="R44" s="161"/>
      <c r="S44" s="161"/>
      <c r="T44" s="161"/>
      <c r="U44" s="161"/>
      <c r="V44" s="161"/>
      <c r="W44" s="162"/>
      <c r="Y44" s="48" t="s">
        <v>160</v>
      </c>
      <c r="Z44" s="49" t="s">
        <v>161</v>
      </c>
      <c r="AA44" s="50"/>
      <c r="AB44" s="50"/>
      <c r="AC44" s="163">
        <f>'Форма-отчета 16'!D191</f>
        <v>824896.78857217298</v>
      </c>
      <c r="AD44" s="164"/>
      <c r="AE44" s="164"/>
      <c r="AF44" s="164"/>
      <c r="AG44" s="164"/>
      <c r="AH44" s="164"/>
      <c r="AI44" s="165"/>
    </row>
    <row r="45" spans="1:35" ht="38.25" customHeight="1" thickTop="1" thickBot="1">
      <c r="A45" s="95"/>
      <c r="B45" s="24" t="s">
        <v>162</v>
      </c>
      <c r="C45" s="25"/>
      <c r="D45" s="25"/>
      <c r="E45" s="25" t="s">
        <v>21</v>
      </c>
      <c r="F45" s="25"/>
      <c r="G45" s="25"/>
      <c r="H45" s="25" t="s">
        <v>22</v>
      </c>
      <c r="I45" s="25"/>
      <c r="J45" s="25"/>
      <c r="K45" s="26"/>
      <c r="L45" s="16"/>
      <c r="M45" s="166"/>
      <c r="N45" s="167" t="s">
        <v>163</v>
      </c>
      <c r="O45" s="168"/>
      <c r="P45" s="169"/>
      <c r="Q45" s="170">
        <v>2183014</v>
      </c>
      <c r="R45" s="171"/>
      <c r="S45" s="171"/>
      <c r="T45" s="171"/>
      <c r="U45" s="171"/>
      <c r="V45" s="171"/>
      <c r="W45" s="172"/>
      <c r="Y45" s="48"/>
      <c r="Z45" s="173" t="s">
        <v>164</v>
      </c>
      <c r="AA45" s="66"/>
      <c r="AB45" s="66"/>
      <c r="AC45" s="174">
        <f>'Форма-отчета 16'!D192</f>
        <v>753803.24606674898</v>
      </c>
      <c r="AD45" s="175"/>
      <c r="AE45" s="175"/>
      <c r="AF45" s="175"/>
      <c r="AG45" s="175"/>
      <c r="AH45" s="175"/>
      <c r="AI45" s="176"/>
    </row>
    <row r="46" spans="1:35" ht="31.5" customHeight="1" thickTop="1" thickBot="1">
      <c r="A46" s="95"/>
      <c r="B46" s="24" t="s">
        <v>165</v>
      </c>
      <c r="C46" s="25"/>
      <c r="D46" s="25"/>
      <c r="E46" s="25" t="s">
        <v>21</v>
      </c>
      <c r="F46" s="25"/>
      <c r="G46" s="25"/>
      <c r="H46" s="25" t="s">
        <v>22</v>
      </c>
      <c r="I46" s="25"/>
      <c r="J46" s="25"/>
      <c r="K46" s="26"/>
      <c r="L46" s="16"/>
      <c r="M46" s="177"/>
      <c r="N46" s="72" t="s">
        <v>166</v>
      </c>
      <c r="O46" s="73"/>
      <c r="P46" s="74"/>
      <c r="Q46" s="178">
        <v>0</v>
      </c>
      <c r="R46" s="179"/>
      <c r="S46" s="179"/>
      <c r="T46" s="179"/>
      <c r="U46" s="179"/>
      <c r="V46" s="179"/>
      <c r="W46" s="180"/>
      <c r="Y46" s="48"/>
      <c r="Z46" s="65" t="s">
        <v>167</v>
      </c>
      <c r="AA46" s="66"/>
      <c r="AB46" s="66"/>
      <c r="AC46" s="174">
        <f>'Форма-отчета 16'!D193</f>
        <v>700000</v>
      </c>
      <c r="AD46" s="175"/>
      <c r="AE46" s="175"/>
      <c r="AF46" s="175"/>
      <c r="AG46" s="175"/>
      <c r="AH46" s="175"/>
      <c r="AI46" s="176"/>
    </row>
    <row r="47" spans="1:35" ht="39" customHeight="1" thickTop="1" thickBot="1">
      <c r="A47" s="23"/>
      <c r="B47" s="55"/>
      <c r="C47" s="56"/>
      <c r="D47" s="56"/>
      <c r="E47" s="56"/>
      <c r="F47" s="56"/>
      <c r="G47" s="56"/>
      <c r="H47" s="56"/>
      <c r="I47" s="56"/>
      <c r="J47" s="56"/>
      <c r="K47" s="57"/>
      <c r="L47" s="16"/>
      <c r="M47" s="40" t="s">
        <v>168</v>
      </c>
      <c r="N47" s="181" t="s">
        <v>169</v>
      </c>
      <c r="O47" s="182"/>
      <c r="P47" s="183"/>
      <c r="Q47" s="181" t="s">
        <v>170</v>
      </c>
      <c r="R47" s="182"/>
      <c r="S47" s="183"/>
      <c r="T47" s="181" t="s">
        <v>171</v>
      </c>
      <c r="U47" s="182"/>
      <c r="V47" s="182"/>
      <c r="W47" s="183"/>
      <c r="Y47" s="48" t="s">
        <v>172</v>
      </c>
      <c r="Z47" s="184" t="s">
        <v>173</v>
      </c>
      <c r="AA47" s="185"/>
      <c r="AB47" s="186"/>
      <c r="AC47" s="184" t="s">
        <v>174</v>
      </c>
      <c r="AD47" s="185"/>
      <c r="AE47" s="186"/>
      <c r="AF47" s="187" t="s">
        <v>175</v>
      </c>
      <c r="AG47" s="185"/>
      <c r="AH47" s="185"/>
      <c r="AI47" s="186"/>
    </row>
    <row r="48" spans="1:35" ht="88.5" customHeight="1" thickTop="1" thickBot="1">
      <c r="A48" s="23"/>
      <c r="B48" s="55"/>
      <c r="C48" s="56"/>
      <c r="D48" s="56"/>
      <c r="E48" s="56"/>
      <c r="F48" s="56"/>
      <c r="G48" s="56"/>
      <c r="H48" s="56"/>
      <c r="I48" s="56"/>
      <c r="J48" s="56"/>
      <c r="K48" s="57"/>
      <c r="L48" s="16"/>
      <c r="M48" s="71"/>
      <c r="N48" s="188" t="s">
        <v>176</v>
      </c>
      <c r="O48" s="189" t="s">
        <v>177</v>
      </c>
      <c r="P48" s="190"/>
      <c r="Q48" s="188" t="s">
        <v>176</v>
      </c>
      <c r="R48" s="189" t="s">
        <v>178</v>
      </c>
      <c r="S48" s="190"/>
      <c r="T48" s="188" t="s">
        <v>176</v>
      </c>
      <c r="U48" s="191" t="s">
        <v>179</v>
      </c>
      <c r="V48" s="192"/>
      <c r="W48" s="193"/>
      <c r="Y48" s="48"/>
      <c r="Z48" s="194" t="str">
        <f>'Форма-отчета 16'!D10</f>
        <v>ЧТПФ «IBN-SINO»</v>
      </c>
      <c r="AA48" s="195" t="s">
        <v>180</v>
      </c>
      <c r="AB48" s="196"/>
      <c r="AC48" s="197" t="s">
        <v>181</v>
      </c>
      <c r="AD48" s="198" t="s">
        <v>178</v>
      </c>
      <c r="AE48" s="199"/>
      <c r="AF48" s="200" t="s">
        <v>179</v>
      </c>
      <c r="AG48" s="201"/>
      <c r="AH48" s="201"/>
      <c r="AI48" s="202"/>
    </row>
    <row r="49" spans="1:12" ht="18.75" thickTop="1">
      <c r="A49" s="16"/>
      <c r="B49" s="16"/>
      <c r="C49" s="16"/>
      <c r="D49" s="16"/>
      <c r="E49" s="16"/>
      <c r="F49" s="16"/>
      <c r="G49" s="16"/>
      <c r="H49" s="16"/>
      <c r="I49" s="16"/>
      <c r="J49" s="16"/>
      <c r="K49" s="16"/>
      <c r="L49" s="16"/>
    </row>
  </sheetData>
  <mergeCells count="278">
    <mergeCell ref="R48:S48"/>
    <mergeCell ref="U48:W48"/>
    <mergeCell ref="AA48:AB48"/>
    <mergeCell ref="AD48:AE48"/>
    <mergeCell ref="AF48:AI48"/>
    <mergeCell ref="AC46:AI46"/>
    <mergeCell ref="M47:M48"/>
    <mergeCell ref="N47:P47"/>
    <mergeCell ref="Q47:S47"/>
    <mergeCell ref="T47:W47"/>
    <mergeCell ref="Y47:Y48"/>
    <mergeCell ref="Z47:AB47"/>
    <mergeCell ref="AC47:AE47"/>
    <mergeCell ref="AF47:AI47"/>
    <mergeCell ref="O48:P48"/>
    <mergeCell ref="B46:D46"/>
    <mergeCell ref="E46:G46"/>
    <mergeCell ref="H46:K46"/>
    <mergeCell ref="N46:P46"/>
    <mergeCell ref="Q46:W46"/>
    <mergeCell ref="Z46:AB46"/>
    <mergeCell ref="AC44:AI44"/>
    <mergeCell ref="B45:D45"/>
    <mergeCell ref="E45:G45"/>
    <mergeCell ref="H45:K45"/>
    <mergeCell ref="N45:P45"/>
    <mergeCell ref="Q45:W45"/>
    <mergeCell ref="Z45:AB45"/>
    <mergeCell ref="AC45:AI45"/>
    <mergeCell ref="Z43:AI43"/>
    <mergeCell ref="A44:A46"/>
    <mergeCell ref="B44:D44"/>
    <mergeCell ref="E44:G44"/>
    <mergeCell ref="H44:K44"/>
    <mergeCell ref="M44:M46"/>
    <mergeCell ref="N44:P44"/>
    <mergeCell ref="Q44:W44"/>
    <mergeCell ref="Y44:Y46"/>
    <mergeCell ref="Z44:AB44"/>
    <mergeCell ref="AE40:AF40"/>
    <mergeCell ref="AG40:AI40"/>
    <mergeCell ref="A41:A43"/>
    <mergeCell ref="B41:F41"/>
    <mergeCell ref="G41:K41"/>
    <mergeCell ref="N41:W41"/>
    <mergeCell ref="Z41:AI41"/>
    <mergeCell ref="N42:W42"/>
    <mergeCell ref="Z42:AI42"/>
    <mergeCell ref="N43:W43"/>
    <mergeCell ref="AE39:AF39"/>
    <mergeCell ref="AG39:AI39"/>
    <mergeCell ref="B40:C40"/>
    <mergeCell ref="D40:F40"/>
    <mergeCell ref="G40:H40"/>
    <mergeCell ref="I40:K40"/>
    <mergeCell ref="N40:O40"/>
    <mergeCell ref="P40:R40"/>
    <mergeCell ref="S40:T40"/>
    <mergeCell ref="U40:W40"/>
    <mergeCell ref="P39:R39"/>
    <mergeCell ref="S39:T39"/>
    <mergeCell ref="U39:W39"/>
    <mergeCell ref="Y39:Y40"/>
    <mergeCell ref="Z39:AA39"/>
    <mergeCell ref="AB39:AD39"/>
    <mergeCell ref="Z40:AA40"/>
    <mergeCell ref="AB40:AD40"/>
    <mergeCell ref="AC38:AD38"/>
    <mergeCell ref="AE38:AG38"/>
    <mergeCell ref="AH38:AI38"/>
    <mergeCell ref="A39:A40"/>
    <mergeCell ref="B39:C39"/>
    <mergeCell ref="D39:F39"/>
    <mergeCell ref="G39:H39"/>
    <mergeCell ref="I39:K39"/>
    <mergeCell ref="M39:M40"/>
    <mergeCell ref="N39:O39"/>
    <mergeCell ref="C38:D38"/>
    <mergeCell ref="E38:F38"/>
    <mergeCell ref="H38:J38"/>
    <mergeCell ref="N38:P38"/>
    <mergeCell ref="S38:U38"/>
    <mergeCell ref="Z38:AB38"/>
    <mergeCell ref="N37:P37"/>
    <mergeCell ref="Q37:S37"/>
    <mergeCell ref="T37:W37"/>
    <mergeCell ref="Z37:AB37"/>
    <mergeCell ref="AC37:AE37"/>
    <mergeCell ref="AF37:AI37"/>
    <mergeCell ref="N36:P36"/>
    <mergeCell ref="Q36:S36"/>
    <mergeCell ref="T36:W36"/>
    <mergeCell ref="Z36:AB36"/>
    <mergeCell ref="AC36:AE36"/>
    <mergeCell ref="AF36:AI36"/>
    <mergeCell ref="N35:P35"/>
    <mergeCell ref="Q35:S35"/>
    <mergeCell ref="T35:W35"/>
    <mergeCell ref="Z35:AB35"/>
    <mergeCell ref="AC35:AE35"/>
    <mergeCell ref="AF35:AI35"/>
    <mergeCell ref="AC33:AE33"/>
    <mergeCell ref="AF33:AI33"/>
    <mergeCell ref="M34:M37"/>
    <mergeCell ref="N34:P34"/>
    <mergeCell ref="Q34:S34"/>
    <mergeCell ref="T34:W34"/>
    <mergeCell ref="Y34:Y37"/>
    <mergeCell ref="Z34:AB34"/>
    <mergeCell ref="AC34:AE34"/>
    <mergeCell ref="AF34:AI34"/>
    <mergeCell ref="T32:W32"/>
    <mergeCell ref="Z32:AB32"/>
    <mergeCell ref="AC32:AI32"/>
    <mergeCell ref="B33:D33"/>
    <mergeCell ref="E33:G33"/>
    <mergeCell ref="H33:K33"/>
    <mergeCell ref="N33:P33"/>
    <mergeCell ref="Q33:S33"/>
    <mergeCell ref="T33:W33"/>
    <mergeCell ref="Z33:AB33"/>
    <mergeCell ref="Q31:S31"/>
    <mergeCell ref="T31:W31"/>
    <mergeCell ref="Y31:Y33"/>
    <mergeCell ref="Z31:AB31"/>
    <mergeCell ref="AC31:AI31"/>
    <mergeCell ref="B32:D32"/>
    <mergeCell ref="E32:G32"/>
    <mergeCell ref="H32:K32"/>
    <mergeCell ref="N32:P32"/>
    <mergeCell ref="Q32:S32"/>
    <mergeCell ref="A31:A33"/>
    <mergeCell ref="B31:D31"/>
    <mergeCell ref="E31:G31"/>
    <mergeCell ref="H31:K31"/>
    <mergeCell ref="M31:M33"/>
    <mergeCell ref="N31:P31"/>
    <mergeCell ref="Z29:AB30"/>
    <mergeCell ref="AC29:AI29"/>
    <mergeCell ref="E30:G30"/>
    <mergeCell ref="H30:K30"/>
    <mergeCell ref="Q30:S30"/>
    <mergeCell ref="T30:W30"/>
    <mergeCell ref="AC30:AI30"/>
    <mergeCell ref="B29:D30"/>
    <mergeCell ref="E29:G29"/>
    <mergeCell ref="H29:K29"/>
    <mergeCell ref="N29:P30"/>
    <mergeCell ref="Q29:S29"/>
    <mergeCell ref="T29:W29"/>
    <mergeCell ref="Q27:S27"/>
    <mergeCell ref="T27:W27"/>
    <mergeCell ref="Z27:AB28"/>
    <mergeCell ref="AC27:AI27"/>
    <mergeCell ref="E28:G28"/>
    <mergeCell ref="H28:K28"/>
    <mergeCell ref="Q28:S28"/>
    <mergeCell ref="T28:W28"/>
    <mergeCell ref="AC28:AI28"/>
    <mergeCell ref="Q25:S25"/>
    <mergeCell ref="T25:W25"/>
    <mergeCell ref="Y25:Y30"/>
    <mergeCell ref="Z25:AB26"/>
    <mergeCell ref="AC25:AI25"/>
    <mergeCell ref="E26:G26"/>
    <mergeCell ref="H26:K26"/>
    <mergeCell ref="Q26:S26"/>
    <mergeCell ref="T26:W26"/>
    <mergeCell ref="AC26:AI26"/>
    <mergeCell ref="A25:A30"/>
    <mergeCell ref="B25:D26"/>
    <mergeCell ref="E25:G25"/>
    <mergeCell ref="H25:K25"/>
    <mergeCell ref="M25:M30"/>
    <mergeCell ref="N25:P26"/>
    <mergeCell ref="B27:D28"/>
    <mergeCell ref="E27:G27"/>
    <mergeCell ref="H27:K27"/>
    <mergeCell ref="N27:P28"/>
    <mergeCell ref="Y23:Y24"/>
    <mergeCell ref="Z23:AI23"/>
    <mergeCell ref="B24:K24"/>
    <mergeCell ref="N24:R24"/>
    <mergeCell ref="S24:W24"/>
    <mergeCell ref="Z24:AI24"/>
    <mergeCell ref="A23:A24"/>
    <mergeCell ref="B23:F23"/>
    <mergeCell ref="G23:K23"/>
    <mergeCell ref="M23:M24"/>
    <mergeCell ref="N23:R23"/>
    <mergeCell ref="S23:W23"/>
    <mergeCell ref="Z21:AB21"/>
    <mergeCell ref="AC21:AI21"/>
    <mergeCell ref="N22:P22"/>
    <mergeCell ref="Q22:W22"/>
    <mergeCell ref="Z22:AB22"/>
    <mergeCell ref="AC22:AI22"/>
    <mergeCell ref="B21:K21"/>
    <mergeCell ref="M21:M22"/>
    <mergeCell ref="N21:P21"/>
    <mergeCell ref="Q21:S21"/>
    <mergeCell ref="T21:W21"/>
    <mergeCell ref="Y21:Y22"/>
    <mergeCell ref="N20:P20"/>
    <mergeCell ref="Q20:S20"/>
    <mergeCell ref="T20:W20"/>
    <mergeCell ref="Z20:AB20"/>
    <mergeCell ref="AC20:AE20"/>
    <mergeCell ref="AF20:AI20"/>
    <mergeCell ref="N19:P19"/>
    <mergeCell ref="Q19:S19"/>
    <mergeCell ref="T19:W19"/>
    <mergeCell ref="Z19:AB19"/>
    <mergeCell ref="AC19:AE19"/>
    <mergeCell ref="AF19:AI19"/>
    <mergeCell ref="Y17:Y20"/>
    <mergeCell ref="Z17:AB17"/>
    <mergeCell ref="AC17:AE17"/>
    <mergeCell ref="AF17:AI17"/>
    <mergeCell ref="N18:P18"/>
    <mergeCell ref="Q18:S18"/>
    <mergeCell ref="T18:W18"/>
    <mergeCell ref="Z18:AB18"/>
    <mergeCell ref="AC18:AE18"/>
    <mergeCell ref="AF18:AI18"/>
    <mergeCell ref="N16:P16"/>
    <mergeCell ref="Q16:S16"/>
    <mergeCell ref="T16:W16"/>
    <mergeCell ref="Z16:AB16"/>
    <mergeCell ref="AC16:AI16"/>
    <mergeCell ref="B17:K17"/>
    <mergeCell ref="M17:M20"/>
    <mergeCell ref="N17:P17"/>
    <mergeCell ref="Q17:S17"/>
    <mergeCell ref="T17:W17"/>
    <mergeCell ref="Z14:AB14"/>
    <mergeCell ref="AC14:AI14"/>
    <mergeCell ref="N15:P15"/>
    <mergeCell ref="Q15:S15"/>
    <mergeCell ref="T15:W15"/>
    <mergeCell ref="Z15:AB15"/>
    <mergeCell ref="AC15:AI15"/>
    <mergeCell ref="B13:K13"/>
    <mergeCell ref="O13:W13"/>
    <mergeCell ref="AA13:AI13"/>
    <mergeCell ref="A14:A16"/>
    <mergeCell ref="B14:K14"/>
    <mergeCell ref="M14:M16"/>
    <mergeCell ref="N14:P14"/>
    <mergeCell ref="Q14:S14"/>
    <mergeCell ref="T14:W14"/>
    <mergeCell ref="Y14:Y16"/>
    <mergeCell ref="AE10:AG10"/>
    <mergeCell ref="AH10:AI10"/>
    <mergeCell ref="B11:K11"/>
    <mergeCell ref="O11:W11"/>
    <mergeCell ref="AA11:AI11"/>
    <mergeCell ref="B12:K12"/>
    <mergeCell ref="O12:W12"/>
    <mergeCell ref="AA12:AI12"/>
    <mergeCell ref="B10:D10"/>
    <mergeCell ref="E10:G10"/>
    <mergeCell ref="H10:K10"/>
    <mergeCell ref="N10:R10"/>
    <mergeCell ref="S10:U10"/>
    <mergeCell ref="Z10:AD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31496062992125984" right="0.11811023622047245" top="0.19685039370078741" bottom="0.19685039370078741" header="0.11811023622047245" footer="0.11811023622047245"/>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BFA5D-E8E3-42B4-BDF8-10C59BC52267}">
  <sheetPr>
    <pageSetUpPr fitToPage="1"/>
  </sheetPr>
  <dimension ref="A3:AJ49"/>
  <sheetViews>
    <sheetView tabSelected="1" topLeftCell="L1" zoomScale="70" zoomScaleNormal="70" workbookViewId="0">
      <selection activeCell="AG40" sqref="AG40:AI40"/>
    </sheetView>
  </sheetViews>
  <sheetFormatPr defaultColWidth="11.5703125" defaultRowHeight="18"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5" width="17.42578125" style="1" customWidth="1"/>
    <col min="16" max="16" width="11.5703125" style="1"/>
    <col min="17" max="17" width="20.5703125" style="1" customWidth="1"/>
    <col min="18" max="18" width="12.28515625" style="1" customWidth="1"/>
    <col min="19" max="19" width="13.4257812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203" t="s">
        <v>4</v>
      </c>
      <c r="AI3" s="203" t="s">
        <v>5</v>
      </c>
    </row>
    <row r="4" spans="1:35" ht="21.75">
      <c r="E4" s="5" t="s">
        <v>6</v>
      </c>
      <c r="F4" s="3"/>
      <c r="G4" s="3"/>
      <c r="J4" s="1" t="s">
        <v>7</v>
      </c>
      <c r="K4" s="6">
        <v>44053</v>
      </c>
      <c r="L4" s="6"/>
      <c r="P4" s="5"/>
      <c r="Q4" s="3"/>
      <c r="R4" s="3"/>
      <c r="V4" s="204" t="s">
        <v>7</v>
      </c>
      <c r="W4" s="205">
        <f>ПаспортРУС!AI4</f>
        <v>44388</v>
      </c>
      <c r="AB4" s="5" t="s">
        <v>182</v>
      </c>
      <c r="AC4" s="3"/>
      <c r="AD4" s="3"/>
      <c r="AH4" s="1" t="s">
        <v>8</v>
      </c>
      <c r="AI4" s="6">
        <v>44053</v>
      </c>
    </row>
    <row r="5" spans="1:35" ht="21.75">
      <c r="E5" s="5"/>
      <c r="F5" s="3"/>
      <c r="G5" s="3"/>
      <c r="P5" s="5"/>
      <c r="Q5" s="3"/>
      <c r="R5" s="3"/>
      <c r="AB5" s="5"/>
      <c r="AC5" s="3"/>
      <c r="AD5" s="3"/>
    </row>
    <row r="6" spans="1:35" ht="36">
      <c r="A6" s="7" t="s">
        <v>9</v>
      </c>
      <c r="B6" s="7"/>
      <c r="C6" s="7"/>
      <c r="D6" s="7"/>
      <c r="E6" s="7"/>
      <c r="F6" s="7"/>
      <c r="G6" s="7"/>
      <c r="H6" s="7"/>
      <c r="I6" s="7"/>
      <c r="J6" s="7"/>
      <c r="K6" s="7"/>
      <c r="L6" s="8"/>
      <c r="M6" s="206" t="s">
        <v>9</v>
      </c>
      <c r="N6" s="206"/>
      <c r="O6" s="206"/>
      <c r="P6" s="206"/>
      <c r="Q6" s="206"/>
      <c r="R6" s="206"/>
      <c r="S6" s="206"/>
      <c r="T6" s="206"/>
      <c r="U6" s="206"/>
      <c r="V6" s="206"/>
      <c r="W6" s="206"/>
      <c r="Y6" s="207" t="s">
        <v>10</v>
      </c>
      <c r="Z6" s="207"/>
      <c r="AA6" s="207"/>
      <c r="AB6" s="207"/>
      <c r="AC6" s="207"/>
      <c r="AD6" s="207"/>
      <c r="AE6" s="207"/>
      <c r="AF6" s="207"/>
      <c r="AG6" s="207"/>
      <c r="AH6" s="207"/>
      <c r="AI6" s="207"/>
    </row>
    <row r="7" spans="1:35" ht="41.25" customHeight="1" thickBot="1">
      <c r="A7" s="7" t="s">
        <v>11</v>
      </c>
      <c r="B7" s="7"/>
      <c r="C7" s="7"/>
      <c r="D7" s="7"/>
      <c r="E7" s="7"/>
      <c r="F7" s="7"/>
      <c r="G7" s="7"/>
      <c r="H7" s="7"/>
      <c r="I7" s="7"/>
      <c r="J7" s="7"/>
      <c r="K7" s="7"/>
      <c r="L7" s="8"/>
      <c r="M7" s="208" t="s">
        <v>183</v>
      </c>
      <c r="N7" s="208"/>
      <c r="O7" s="208"/>
      <c r="P7" s="208"/>
      <c r="Q7" s="208"/>
      <c r="R7" s="208"/>
      <c r="S7" s="208"/>
      <c r="T7" s="208"/>
      <c r="U7" s="208"/>
      <c r="V7" s="208"/>
      <c r="W7" s="208"/>
      <c r="Y7" s="7" t="s">
        <v>184</v>
      </c>
      <c r="Z7" s="7"/>
      <c r="AA7" s="7"/>
      <c r="AB7" s="7"/>
      <c r="AC7" s="7"/>
      <c r="AD7" s="7"/>
      <c r="AE7" s="7"/>
      <c r="AF7" s="7"/>
      <c r="AG7" s="7"/>
      <c r="AH7" s="7"/>
      <c r="AI7" s="7"/>
    </row>
    <row r="8" spans="1:35" ht="52.5" customHeight="1" thickTop="1" thickBot="1">
      <c r="A8" s="12" t="s">
        <v>12</v>
      </c>
      <c r="B8" s="13" t="s">
        <v>13</v>
      </c>
      <c r="C8" s="14"/>
      <c r="D8" s="14"/>
      <c r="E8" s="14"/>
      <c r="F8" s="14"/>
      <c r="G8" s="14"/>
      <c r="H8" s="14"/>
      <c r="I8" s="14"/>
      <c r="J8" s="14"/>
      <c r="K8" s="15"/>
      <c r="L8" s="16"/>
      <c r="M8" s="21" t="s">
        <v>12</v>
      </c>
      <c r="N8" s="22" t="str">
        <f>'БП Анг'!D5</f>
        <v>Production of finished medicines</v>
      </c>
      <c r="O8" s="22"/>
      <c r="P8" s="22"/>
      <c r="Q8" s="22"/>
      <c r="R8" s="22"/>
      <c r="S8" s="22"/>
      <c r="T8" s="22"/>
      <c r="U8" s="22"/>
      <c r="V8" s="22"/>
      <c r="W8" s="22"/>
      <c r="Y8" s="17" t="s">
        <v>14</v>
      </c>
      <c r="Z8" s="209" t="s">
        <v>185</v>
      </c>
      <c r="AA8" s="209"/>
      <c r="AB8" s="209"/>
      <c r="AC8" s="209"/>
      <c r="AD8" s="209"/>
      <c r="AE8" s="209"/>
      <c r="AF8" s="209"/>
      <c r="AG8" s="209"/>
      <c r="AH8" s="209"/>
      <c r="AI8" s="209"/>
    </row>
    <row r="9" spans="1:35" ht="32.25" customHeight="1" thickTop="1" thickBot="1">
      <c r="A9" s="23" t="s">
        <v>15</v>
      </c>
      <c r="B9" s="24" t="s">
        <v>16</v>
      </c>
      <c r="C9" s="25"/>
      <c r="D9" s="25"/>
      <c r="E9" s="25"/>
      <c r="F9" s="25"/>
      <c r="G9" s="25"/>
      <c r="H9" s="25"/>
      <c r="I9" s="25"/>
      <c r="J9" s="25"/>
      <c r="K9" s="26"/>
      <c r="L9" s="16"/>
      <c r="M9" s="21" t="s">
        <v>15</v>
      </c>
      <c r="N9" s="22" t="s">
        <v>186</v>
      </c>
      <c r="O9" s="22"/>
      <c r="P9" s="22"/>
      <c r="Q9" s="22"/>
      <c r="R9" s="22"/>
      <c r="S9" s="22"/>
      <c r="T9" s="22"/>
      <c r="U9" s="22"/>
      <c r="V9" s="22"/>
      <c r="W9" s="22"/>
      <c r="Y9" s="17" t="s">
        <v>18</v>
      </c>
      <c r="Z9" s="209" t="s">
        <v>187</v>
      </c>
      <c r="AA9" s="209"/>
      <c r="AB9" s="209"/>
      <c r="AC9" s="209"/>
      <c r="AD9" s="209"/>
      <c r="AE9" s="209"/>
      <c r="AF9" s="209"/>
      <c r="AG9" s="209"/>
      <c r="AH9" s="209"/>
      <c r="AI9" s="209"/>
    </row>
    <row r="10" spans="1:35" ht="47.25" customHeight="1" thickTop="1" thickBot="1">
      <c r="A10" s="23" t="s">
        <v>19</v>
      </c>
      <c r="B10" s="24" t="s">
        <v>20</v>
      </c>
      <c r="C10" s="25"/>
      <c r="D10" s="25"/>
      <c r="E10" s="25" t="s">
        <v>21</v>
      </c>
      <c r="F10" s="25"/>
      <c r="G10" s="25"/>
      <c r="H10" s="25" t="s">
        <v>22</v>
      </c>
      <c r="I10" s="25"/>
      <c r="J10" s="25"/>
      <c r="K10" s="26"/>
      <c r="L10" s="16"/>
      <c r="M10" s="21" t="s">
        <v>19</v>
      </c>
      <c r="N10" s="22" t="s">
        <v>188</v>
      </c>
      <c r="O10" s="22"/>
      <c r="P10" s="22"/>
      <c r="Q10" s="22"/>
      <c r="R10" s="22"/>
      <c r="S10" s="28" t="s">
        <v>189</v>
      </c>
      <c r="T10" s="28"/>
      <c r="U10" s="28"/>
      <c r="V10" s="210"/>
      <c r="W10" s="210" t="s">
        <v>26</v>
      </c>
      <c r="Y10" s="17" t="s">
        <v>27</v>
      </c>
      <c r="Z10" s="209" t="s">
        <v>190</v>
      </c>
      <c r="AA10" s="209"/>
      <c r="AB10" s="209"/>
      <c r="AC10" s="209"/>
      <c r="AD10" s="209"/>
      <c r="AE10" s="209" t="s">
        <v>28</v>
      </c>
      <c r="AF10" s="209"/>
      <c r="AG10" s="209"/>
      <c r="AH10" s="27" t="s">
        <v>48</v>
      </c>
      <c r="AI10" s="27" t="s">
        <v>29</v>
      </c>
    </row>
    <row r="11" spans="1:35" ht="36" customHeight="1" thickTop="1" thickBot="1">
      <c r="A11" s="23" t="s">
        <v>30</v>
      </c>
      <c r="B11" s="24"/>
      <c r="C11" s="25"/>
      <c r="D11" s="25"/>
      <c r="E11" s="25"/>
      <c r="F11" s="25"/>
      <c r="G11" s="25"/>
      <c r="H11" s="25"/>
      <c r="I11" s="25"/>
      <c r="J11" s="25"/>
      <c r="K11" s="26"/>
      <c r="L11" s="16"/>
      <c r="M11" s="21" t="s">
        <v>30</v>
      </c>
      <c r="N11" s="35" t="s">
        <v>191</v>
      </c>
      <c r="O11" s="36">
        <f>ПаспортРУС!AA11</f>
        <v>1500000</v>
      </c>
      <c r="P11" s="37"/>
      <c r="Q11" s="37"/>
      <c r="R11" s="37"/>
      <c r="S11" s="37"/>
      <c r="T11" s="37"/>
      <c r="U11" s="37"/>
      <c r="V11" s="37"/>
      <c r="W11" s="38"/>
      <c r="Y11" s="17" t="s">
        <v>32</v>
      </c>
      <c r="Z11" s="31" t="s">
        <v>192</v>
      </c>
      <c r="AA11" s="32">
        <v>64800</v>
      </c>
      <c r="AB11" s="33"/>
      <c r="AC11" s="33"/>
      <c r="AD11" s="33"/>
      <c r="AE11" s="33"/>
      <c r="AF11" s="33"/>
      <c r="AG11" s="33"/>
      <c r="AH11" s="33"/>
      <c r="AI11" s="34"/>
    </row>
    <row r="12" spans="1:35" ht="28.5" customHeight="1" thickTop="1" thickBot="1">
      <c r="A12" s="23" t="s">
        <v>34</v>
      </c>
      <c r="B12" s="24" t="s">
        <v>35</v>
      </c>
      <c r="C12" s="25"/>
      <c r="D12" s="25"/>
      <c r="E12" s="25"/>
      <c r="F12" s="25"/>
      <c r="G12" s="25"/>
      <c r="H12" s="25"/>
      <c r="I12" s="25"/>
      <c r="J12" s="25"/>
      <c r="K12" s="26"/>
      <c r="L12" s="16"/>
      <c r="M12" s="21" t="s">
        <v>34</v>
      </c>
      <c r="N12" s="35" t="s">
        <v>36</v>
      </c>
      <c r="O12" s="36">
        <f>ПаспортРУС!AA12</f>
        <v>2278700.0346389217</v>
      </c>
      <c r="P12" s="37"/>
      <c r="Q12" s="37"/>
      <c r="R12" s="37"/>
      <c r="S12" s="37"/>
      <c r="T12" s="37"/>
      <c r="U12" s="37"/>
      <c r="V12" s="37"/>
      <c r="W12" s="38"/>
      <c r="Y12" s="17" t="s">
        <v>37</v>
      </c>
      <c r="Z12" s="31" t="s">
        <v>36</v>
      </c>
      <c r="AA12" s="32">
        <v>3263889</v>
      </c>
      <c r="AB12" s="33"/>
      <c r="AC12" s="33"/>
      <c r="AD12" s="33"/>
      <c r="AE12" s="33"/>
      <c r="AF12" s="33"/>
      <c r="AG12" s="33"/>
      <c r="AH12" s="33"/>
      <c r="AI12" s="34"/>
    </row>
    <row r="13" spans="1:35" ht="36" customHeight="1" thickTop="1" thickBot="1">
      <c r="A13" s="23" t="s">
        <v>38</v>
      </c>
      <c r="B13" s="24" t="s">
        <v>39</v>
      </c>
      <c r="C13" s="25"/>
      <c r="D13" s="25"/>
      <c r="E13" s="25"/>
      <c r="F13" s="25"/>
      <c r="G13" s="25"/>
      <c r="H13" s="25"/>
      <c r="I13" s="25"/>
      <c r="J13" s="25"/>
      <c r="K13" s="26"/>
      <c r="L13" s="16"/>
      <c r="M13" s="21" t="s">
        <v>38</v>
      </c>
      <c r="N13" s="35" t="s">
        <v>40</v>
      </c>
      <c r="O13" s="36">
        <f>ПаспортРУС!AA13</f>
        <v>69.42806297856572</v>
      </c>
      <c r="P13" s="37"/>
      <c r="Q13" s="37"/>
      <c r="R13" s="37"/>
      <c r="S13" s="37"/>
      <c r="T13" s="37"/>
      <c r="U13" s="37"/>
      <c r="V13" s="37"/>
      <c r="W13" s="38"/>
      <c r="Y13" s="17" t="s">
        <v>41</v>
      </c>
      <c r="Z13" s="31" t="s">
        <v>42</v>
      </c>
      <c r="AA13" s="32">
        <v>70.68500707069515</v>
      </c>
      <c r="AB13" s="33"/>
      <c r="AC13" s="33"/>
      <c r="AD13" s="33"/>
      <c r="AE13" s="33"/>
      <c r="AF13" s="33"/>
      <c r="AG13" s="33"/>
      <c r="AH13" s="33"/>
      <c r="AI13" s="34"/>
    </row>
    <row r="14" spans="1:35" ht="26.25" customHeight="1" thickTop="1" thickBot="1">
      <c r="A14" s="39" t="s">
        <v>43</v>
      </c>
      <c r="B14" s="24" t="s">
        <v>44</v>
      </c>
      <c r="C14" s="25"/>
      <c r="D14" s="25"/>
      <c r="E14" s="25"/>
      <c r="F14" s="25"/>
      <c r="G14" s="25"/>
      <c r="H14" s="25"/>
      <c r="I14" s="25"/>
      <c r="J14" s="25"/>
      <c r="K14" s="26"/>
      <c r="L14" s="16"/>
      <c r="M14" s="48" t="s">
        <v>43</v>
      </c>
      <c r="N14" s="49" t="s">
        <v>45</v>
      </c>
      <c r="O14" s="50"/>
      <c r="P14" s="50"/>
      <c r="Q14" s="84" t="s">
        <v>25</v>
      </c>
      <c r="R14" s="84"/>
      <c r="S14" s="84"/>
      <c r="T14" s="84"/>
      <c r="U14" s="84"/>
      <c r="V14" s="84"/>
      <c r="W14" s="85"/>
      <c r="Y14" s="211" t="s">
        <v>46</v>
      </c>
      <c r="Z14" s="212" t="s">
        <v>47</v>
      </c>
      <c r="AA14" s="213"/>
      <c r="AB14" s="213"/>
      <c r="AC14" s="214" t="s">
        <v>48</v>
      </c>
      <c r="AD14" s="214"/>
      <c r="AE14" s="214"/>
      <c r="AF14" s="214" t="s">
        <v>29</v>
      </c>
      <c r="AG14" s="214"/>
      <c r="AH14" s="214"/>
      <c r="AI14" s="215"/>
    </row>
    <row r="15" spans="1:35" ht="24.75" customHeight="1" thickTop="1" thickBot="1">
      <c r="A15" s="54"/>
      <c r="B15" s="55"/>
      <c r="C15" s="56"/>
      <c r="D15" s="56"/>
      <c r="E15" s="56"/>
      <c r="F15" s="56"/>
      <c r="G15" s="56"/>
      <c r="H15" s="56"/>
      <c r="I15" s="56"/>
      <c r="J15" s="56"/>
      <c r="K15" s="57"/>
      <c r="L15" s="16"/>
      <c r="M15" s="48"/>
      <c r="N15" s="65" t="s">
        <v>49</v>
      </c>
      <c r="O15" s="66"/>
      <c r="P15" s="66"/>
      <c r="Q15" s="86" t="s">
        <v>25</v>
      </c>
      <c r="R15" s="86"/>
      <c r="S15" s="86"/>
      <c r="T15" s="86"/>
      <c r="U15" s="86"/>
      <c r="V15" s="86"/>
      <c r="W15" s="87"/>
      <c r="Y15" s="211"/>
      <c r="Z15" s="216" t="s">
        <v>50</v>
      </c>
      <c r="AA15" s="25"/>
      <c r="AB15" s="25"/>
      <c r="AC15" s="217" t="s">
        <v>48</v>
      </c>
      <c r="AD15" s="217"/>
      <c r="AE15" s="217"/>
      <c r="AF15" s="217" t="s">
        <v>29</v>
      </c>
      <c r="AG15" s="217"/>
      <c r="AH15" s="217"/>
      <c r="AI15" s="218"/>
    </row>
    <row r="16" spans="1:35" ht="26.25" customHeight="1" thickTop="1" thickBot="1">
      <c r="A16" s="70"/>
      <c r="B16" s="55"/>
      <c r="C16" s="56"/>
      <c r="D16" s="56"/>
      <c r="E16" s="56"/>
      <c r="F16" s="56"/>
      <c r="G16" s="56"/>
      <c r="H16" s="56"/>
      <c r="I16" s="56"/>
      <c r="J16" s="56"/>
      <c r="K16" s="57"/>
      <c r="L16" s="16"/>
      <c r="M16" s="48"/>
      <c r="N16" s="79" t="s">
        <v>51</v>
      </c>
      <c r="O16" s="80"/>
      <c r="P16" s="80"/>
      <c r="Q16" s="88"/>
      <c r="R16" s="88"/>
      <c r="S16" s="88"/>
      <c r="T16" s="88" t="s">
        <v>26</v>
      </c>
      <c r="U16" s="88"/>
      <c r="V16" s="88"/>
      <c r="W16" s="89"/>
      <c r="Y16" s="211"/>
      <c r="Z16" s="219" t="s">
        <v>52</v>
      </c>
      <c r="AA16" s="220"/>
      <c r="AB16" s="220"/>
      <c r="AC16" s="221" t="s">
        <v>48</v>
      </c>
      <c r="AD16" s="221"/>
      <c r="AE16" s="221"/>
      <c r="AF16" s="221" t="s">
        <v>29</v>
      </c>
      <c r="AG16" s="221"/>
      <c r="AH16" s="221"/>
      <c r="AI16" s="222"/>
    </row>
    <row r="17" spans="1:35" ht="39.75" customHeight="1" thickTop="1" thickBot="1">
      <c r="A17" s="23" t="s">
        <v>53</v>
      </c>
      <c r="B17" s="24" t="s">
        <v>54</v>
      </c>
      <c r="C17" s="25"/>
      <c r="D17" s="25"/>
      <c r="E17" s="25"/>
      <c r="F17" s="25"/>
      <c r="G17" s="25"/>
      <c r="H17" s="25"/>
      <c r="I17" s="25"/>
      <c r="J17" s="25"/>
      <c r="K17" s="26"/>
      <c r="L17" s="16"/>
      <c r="M17" s="48" t="s">
        <v>55</v>
      </c>
      <c r="N17" s="49" t="s">
        <v>56</v>
      </c>
      <c r="O17" s="50"/>
      <c r="P17" s="50"/>
      <c r="Q17" s="84" t="s">
        <v>25</v>
      </c>
      <c r="R17" s="84"/>
      <c r="S17" s="84"/>
      <c r="T17" s="84"/>
      <c r="U17" s="84"/>
      <c r="V17" s="84"/>
      <c r="W17" s="85"/>
      <c r="Y17" s="211" t="s">
        <v>57</v>
      </c>
      <c r="Z17" s="212" t="s">
        <v>58</v>
      </c>
      <c r="AA17" s="213"/>
      <c r="AB17" s="213"/>
      <c r="AC17" s="214" t="s">
        <v>48</v>
      </c>
      <c r="AD17" s="214"/>
      <c r="AE17" s="214"/>
      <c r="AF17" s="214"/>
      <c r="AG17" s="214"/>
      <c r="AH17" s="214"/>
      <c r="AI17" s="215"/>
    </row>
    <row r="18" spans="1:35" ht="27" customHeight="1" thickTop="1" thickBot="1">
      <c r="A18" s="23"/>
      <c r="B18" s="55"/>
      <c r="C18" s="56"/>
      <c r="D18" s="56"/>
      <c r="E18" s="56"/>
      <c r="F18" s="56"/>
      <c r="G18" s="56"/>
      <c r="H18" s="56"/>
      <c r="I18" s="56"/>
      <c r="J18" s="56"/>
      <c r="K18" s="57"/>
      <c r="L18" s="16"/>
      <c r="M18" s="48"/>
      <c r="N18" s="65" t="s">
        <v>59</v>
      </c>
      <c r="O18" s="66"/>
      <c r="P18" s="66"/>
      <c r="Q18" s="86"/>
      <c r="R18" s="86"/>
      <c r="S18" s="86"/>
      <c r="T18" s="86" t="s">
        <v>26</v>
      </c>
      <c r="U18" s="86"/>
      <c r="V18" s="86"/>
      <c r="W18" s="87"/>
      <c r="Y18" s="211"/>
      <c r="Z18" s="216" t="s">
        <v>60</v>
      </c>
      <c r="AA18" s="25"/>
      <c r="AB18" s="25"/>
      <c r="AC18" s="217"/>
      <c r="AD18" s="217"/>
      <c r="AE18" s="217"/>
      <c r="AF18" s="217" t="s">
        <v>29</v>
      </c>
      <c r="AG18" s="217"/>
      <c r="AH18" s="217"/>
      <c r="AI18" s="218"/>
    </row>
    <row r="19" spans="1:35" ht="21.75" customHeight="1" thickTop="1" thickBot="1">
      <c r="A19" s="23"/>
      <c r="B19" s="55"/>
      <c r="C19" s="56"/>
      <c r="D19" s="56"/>
      <c r="E19" s="56"/>
      <c r="F19" s="56"/>
      <c r="G19" s="56"/>
      <c r="H19" s="56"/>
      <c r="I19" s="56"/>
      <c r="J19" s="56"/>
      <c r="K19" s="57"/>
      <c r="L19" s="16"/>
      <c r="M19" s="48"/>
      <c r="N19" s="65" t="s">
        <v>61</v>
      </c>
      <c r="O19" s="66"/>
      <c r="P19" s="66"/>
      <c r="Q19" s="86"/>
      <c r="R19" s="86"/>
      <c r="S19" s="86"/>
      <c r="T19" s="86" t="s">
        <v>26</v>
      </c>
      <c r="U19" s="86"/>
      <c r="V19" s="86"/>
      <c r="W19" s="87"/>
      <c r="Y19" s="211"/>
      <c r="Z19" s="216" t="s">
        <v>62</v>
      </c>
      <c r="AA19" s="25"/>
      <c r="AB19" s="25"/>
      <c r="AC19" s="217"/>
      <c r="AD19" s="217"/>
      <c r="AE19" s="217"/>
      <c r="AF19" s="217" t="s">
        <v>29</v>
      </c>
      <c r="AG19" s="217"/>
      <c r="AH19" s="217"/>
      <c r="AI19" s="218"/>
    </row>
    <row r="20" spans="1:35" ht="30" customHeight="1" thickTop="1" thickBot="1">
      <c r="A20" s="23"/>
      <c r="B20" s="55"/>
      <c r="C20" s="56"/>
      <c r="D20" s="56"/>
      <c r="E20" s="56"/>
      <c r="F20" s="56"/>
      <c r="G20" s="56"/>
      <c r="H20" s="56"/>
      <c r="I20" s="56"/>
      <c r="J20" s="56"/>
      <c r="K20" s="57"/>
      <c r="L20" s="16"/>
      <c r="M20" s="48"/>
      <c r="N20" s="79" t="s">
        <v>63</v>
      </c>
      <c r="O20" s="80"/>
      <c r="P20" s="80"/>
      <c r="Q20" s="88"/>
      <c r="R20" s="88"/>
      <c r="S20" s="88"/>
      <c r="T20" s="88" t="s">
        <v>26</v>
      </c>
      <c r="U20" s="88"/>
      <c r="V20" s="88"/>
      <c r="W20" s="89"/>
      <c r="Y20" s="211"/>
      <c r="Z20" s="219" t="s">
        <v>64</v>
      </c>
      <c r="AA20" s="220"/>
      <c r="AB20" s="220"/>
      <c r="AC20" s="221"/>
      <c r="AD20" s="221"/>
      <c r="AE20" s="221"/>
      <c r="AF20" s="221" t="s">
        <v>29</v>
      </c>
      <c r="AG20" s="221"/>
      <c r="AH20" s="221"/>
      <c r="AI20" s="222"/>
    </row>
    <row r="21" spans="1:35" ht="30" customHeight="1" thickTop="1" thickBot="1">
      <c r="A21" s="23" t="s">
        <v>65</v>
      </c>
      <c r="B21" s="24" t="s">
        <v>66</v>
      </c>
      <c r="C21" s="25"/>
      <c r="D21" s="25"/>
      <c r="E21" s="25"/>
      <c r="F21" s="25"/>
      <c r="G21" s="25"/>
      <c r="H21" s="25"/>
      <c r="I21" s="25"/>
      <c r="J21" s="25"/>
      <c r="K21" s="26"/>
      <c r="L21" s="16"/>
      <c r="M21" s="48" t="s">
        <v>67</v>
      </c>
      <c r="N21" s="223" t="s">
        <v>68</v>
      </c>
      <c r="O21" s="224"/>
      <c r="P21" s="225"/>
      <c r="Q21" s="84"/>
      <c r="R21" s="84"/>
      <c r="S21" s="84"/>
      <c r="T21" s="84" t="s">
        <v>26</v>
      </c>
      <c r="U21" s="84"/>
      <c r="V21" s="84"/>
      <c r="W21" s="85"/>
      <c r="Y21" s="211" t="s">
        <v>69</v>
      </c>
      <c r="Z21" s="212" t="s">
        <v>70</v>
      </c>
      <c r="AA21" s="213"/>
      <c r="AB21" s="213"/>
      <c r="AC21" s="214" t="s">
        <v>48</v>
      </c>
      <c r="AD21" s="214"/>
      <c r="AE21" s="214"/>
      <c r="AF21" s="214" t="s">
        <v>29</v>
      </c>
      <c r="AG21" s="214"/>
      <c r="AH21" s="214"/>
      <c r="AI21" s="215"/>
    </row>
    <row r="22" spans="1:35" ht="48" customHeight="1" thickTop="1" thickBot="1">
      <c r="A22" s="23"/>
      <c r="B22" s="55"/>
      <c r="C22" s="56"/>
      <c r="D22" s="56"/>
      <c r="E22" s="56"/>
      <c r="F22" s="56"/>
      <c r="G22" s="56"/>
      <c r="H22" s="56"/>
      <c r="I22" s="56"/>
      <c r="J22" s="56"/>
      <c r="K22" s="57"/>
      <c r="L22" s="16"/>
      <c r="M22" s="48"/>
      <c r="N22" s="226" t="s">
        <v>71</v>
      </c>
      <c r="O22" s="227"/>
      <c r="P22" s="228"/>
      <c r="Q22" s="93" t="s">
        <v>72</v>
      </c>
      <c r="R22" s="93"/>
      <c r="S22" s="93"/>
      <c r="T22" s="93"/>
      <c r="U22" s="93"/>
      <c r="V22" s="93"/>
      <c r="W22" s="94"/>
      <c r="Y22" s="211"/>
      <c r="Z22" s="219" t="s">
        <v>73</v>
      </c>
      <c r="AA22" s="220"/>
      <c r="AB22" s="220"/>
      <c r="AC22" s="229" t="s">
        <v>74</v>
      </c>
      <c r="AD22" s="229"/>
      <c r="AE22" s="229"/>
      <c r="AF22" s="229"/>
      <c r="AG22" s="229"/>
      <c r="AH22" s="229"/>
      <c r="AI22" s="230"/>
    </row>
    <row r="23" spans="1:35" ht="28.5" customHeight="1" thickTop="1" thickBot="1">
      <c r="A23" s="95" t="s">
        <v>75</v>
      </c>
      <c r="B23" s="24" t="s">
        <v>21</v>
      </c>
      <c r="C23" s="25"/>
      <c r="D23" s="25"/>
      <c r="E23" s="25"/>
      <c r="F23" s="25"/>
      <c r="G23" s="25" t="s">
        <v>22</v>
      </c>
      <c r="H23" s="25"/>
      <c r="I23" s="25"/>
      <c r="J23" s="25"/>
      <c r="K23" s="26"/>
      <c r="L23" s="16"/>
      <c r="M23" s="48" t="s">
        <v>76</v>
      </c>
      <c r="N23" s="231"/>
      <c r="O23" s="84"/>
      <c r="P23" s="84"/>
      <c r="Q23" s="84"/>
      <c r="R23" s="84"/>
      <c r="S23" s="84" t="s">
        <v>26</v>
      </c>
      <c r="T23" s="84"/>
      <c r="U23" s="84"/>
      <c r="V23" s="84"/>
      <c r="W23" s="85"/>
      <c r="Y23" s="211" t="s">
        <v>77</v>
      </c>
      <c r="Z23" s="232" t="s">
        <v>48</v>
      </c>
      <c r="AA23" s="214"/>
      <c r="AB23" s="214"/>
      <c r="AC23" s="214"/>
      <c r="AD23" s="214"/>
      <c r="AE23" s="214" t="s">
        <v>29</v>
      </c>
      <c r="AF23" s="214"/>
      <c r="AG23" s="214"/>
      <c r="AH23" s="214"/>
      <c r="AI23" s="215"/>
    </row>
    <row r="24" spans="1:35" ht="41.25" customHeight="1" thickTop="1" thickBot="1">
      <c r="A24" s="95"/>
      <c r="B24" s="24" t="s">
        <v>78</v>
      </c>
      <c r="C24" s="25"/>
      <c r="D24" s="25"/>
      <c r="E24" s="25"/>
      <c r="F24" s="25"/>
      <c r="G24" s="25"/>
      <c r="H24" s="25"/>
      <c r="I24" s="25"/>
      <c r="J24" s="25"/>
      <c r="K24" s="26"/>
      <c r="L24" s="16"/>
      <c r="M24" s="48"/>
      <c r="N24" s="233" t="s">
        <v>79</v>
      </c>
      <c r="O24" s="234"/>
      <c r="P24" s="234"/>
      <c r="Q24" s="234"/>
      <c r="R24" s="234"/>
      <c r="S24" s="93" t="s">
        <v>80</v>
      </c>
      <c r="T24" s="93"/>
      <c r="U24" s="93"/>
      <c r="V24" s="93"/>
      <c r="W24" s="94"/>
      <c r="Y24" s="211"/>
      <c r="Z24" s="235" t="s">
        <v>193</v>
      </c>
      <c r="AA24" s="236"/>
      <c r="AB24" s="236"/>
      <c r="AC24" s="236"/>
      <c r="AD24" s="236"/>
      <c r="AE24" s="229" t="s">
        <v>81</v>
      </c>
      <c r="AF24" s="229"/>
      <c r="AG24" s="229"/>
      <c r="AH24" s="229"/>
      <c r="AI24" s="230"/>
    </row>
    <row r="25" spans="1:35" ht="30" customHeight="1" thickTop="1" thickBot="1">
      <c r="A25" s="95" t="s">
        <v>82</v>
      </c>
      <c r="B25" s="24" t="s">
        <v>83</v>
      </c>
      <c r="C25" s="25"/>
      <c r="D25" s="25"/>
      <c r="E25" s="25" t="s">
        <v>21</v>
      </c>
      <c r="F25" s="25"/>
      <c r="G25" s="25"/>
      <c r="H25" s="25" t="s">
        <v>22</v>
      </c>
      <c r="I25" s="25"/>
      <c r="J25" s="25"/>
      <c r="K25" s="26"/>
      <c r="L25" s="16"/>
      <c r="M25" s="48" t="s">
        <v>84</v>
      </c>
      <c r="N25" s="49" t="s">
        <v>85</v>
      </c>
      <c r="O25" s="50"/>
      <c r="P25" s="50"/>
      <c r="Q25" s="84"/>
      <c r="R25" s="84"/>
      <c r="S25" s="84"/>
      <c r="T25" s="84" t="s">
        <v>26</v>
      </c>
      <c r="U25" s="84"/>
      <c r="V25" s="84"/>
      <c r="W25" s="85"/>
      <c r="Y25" s="211" t="s">
        <v>86</v>
      </c>
      <c r="Z25" s="212" t="s">
        <v>87</v>
      </c>
      <c r="AA25" s="213"/>
      <c r="AB25" s="213"/>
      <c r="AC25" s="214" t="s">
        <v>48</v>
      </c>
      <c r="AD25" s="214"/>
      <c r="AE25" s="214"/>
      <c r="AF25" s="214" t="s">
        <v>29</v>
      </c>
      <c r="AG25" s="214"/>
      <c r="AH25" s="214"/>
      <c r="AI25" s="215"/>
    </row>
    <row r="26" spans="1:35" ht="36.75" customHeight="1" thickTop="1" thickBot="1">
      <c r="A26" s="95"/>
      <c r="B26" s="24"/>
      <c r="C26" s="25"/>
      <c r="D26" s="25"/>
      <c r="E26" s="25" t="s">
        <v>88</v>
      </c>
      <c r="F26" s="25"/>
      <c r="G26" s="25"/>
      <c r="H26" s="25"/>
      <c r="I26" s="25"/>
      <c r="J26" s="25"/>
      <c r="K26" s="26"/>
      <c r="L26" s="16"/>
      <c r="M26" s="48"/>
      <c r="N26" s="65"/>
      <c r="O26" s="66"/>
      <c r="P26" s="66"/>
      <c r="Q26" s="66" t="s">
        <v>89</v>
      </c>
      <c r="R26" s="66"/>
      <c r="S26" s="66"/>
      <c r="T26" s="237" t="s">
        <v>90</v>
      </c>
      <c r="U26" s="237"/>
      <c r="V26" s="237"/>
      <c r="W26" s="238"/>
      <c r="Y26" s="211"/>
      <c r="Z26" s="216"/>
      <c r="AA26" s="25"/>
      <c r="AB26" s="25"/>
      <c r="AC26" s="25" t="s">
        <v>194</v>
      </c>
      <c r="AD26" s="25"/>
      <c r="AE26" s="25"/>
      <c r="AF26" s="25" t="s">
        <v>91</v>
      </c>
      <c r="AG26" s="25"/>
      <c r="AH26" s="25"/>
      <c r="AI26" s="239"/>
    </row>
    <row r="27" spans="1:35" ht="23.25" thickTop="1" thickBot="1">
      <c r="A27" s="95"/>
      <c r="B27" s="24" t="s">
        <v>92</v>
      </c>
      <c r="C27" s="25"/>
      <c r="D27" s="25"/>
      <c r="E27" s="25" t="s">
        <v>21</v>
      </c>
      <c r="F27" s="25"/>
      <c r="G27" s="25"/>
      <c r="H27" s="25" t="s">
        <v>22</v>
      </c>
      <c r="I27" s="25"/>
      <c r="J27" s="25"/>
      <c r="K27" s="26"/>
      <c r="L27" s="16"/>
      <c r="M27" s="48"/>
      <c r="N27" s="65" t="s">
        <v>93</v>
      </c>
      <c r="O27" s="66"/>
      <c r="P27" s="66"/>
      <c r="Q27" s="86"/>
      <c r="R27" s="86"/>
      <c r="S27" s="86"/>
      <c r="T27" s="86" t="s">
        <v>26</v>
      </c>
      <c r="U27" s="86"/>
      <c r="V27" s="86"/>
      <c r="W27" s="87"/>
      <c r="Y27" s="211"/>
      <c r="Z27" s="216" t="s">
        <v>94</v>
      </c>
      <c r="AA27" s="25"/>
      <c r="AB27" s="25"/>
      <c r="AC27" s="217" t="s">
        <v>48</v>
      </c>
      <c r="AD27" s="217"/>
      <c r="AE27" s="217"/>
      <c r="AF27" s="217" t="s">
        <v>29</v>
      </c>
      <c r="AG27" s="217"/>
      <c r="AH27" s="217"/>
      <c r="AI27" s="218"/>
    </row>
    <row r="28" spans="1:35" ht="36.75" customHeight="1" thickTop="1" thickBot="1">
      <c r="A28" s="95"/>
      <c r="B28" s="24"/>
      <c r="C28" s="25"/>
      <c r="D28" s="25"/>
      <c r="E28" s="25" t="s">
        <v>88</v>
      </c>
      <c r="F28" s="25"/>
      <c r="G28" s="25"/>
      <c r="H28" s="25"/>
      <c r="I28" s="25"/>
      <c r="J28" s="25"/>
      <c r="K28" s="26"/>
      <c r="L28" s="16"/>
      <c r="M28" s="48"/>
      <c r="N28" s="65"/>
      <c r="O28" s="66"/>
      <c r="P28" s="66"/>
      <c r="Q28" s="66" t="str">
        <f>Q26</f>
        <v xml:space="preserve">If not, what do you need? 
</v>
      </c>
      <c r="R28" s="66"/>
      <c r="S28" s="66"/>
      <c r="T28" s="237" t="s">
        <v>90</v>
      </c>
      <c r="U28" s="237"/>
      <c r="V28" s="237"/>
      <c r="W28" s="238"/>
      <c r="Y28" s="211"/>
      <c r="Z28" s="216"/>
      <c r="AA28" s="25"/>
      <c r="AB28" s="25"/>
      <c r="AC28" s="25" t="str">
        <f>AC26</f>
        <v>Если нет, что нужно?</v>
      </c>
      <c r="AD28" s="25"/>
      <c r="AE28" s="25"/>
      <c r="AF28" s="25" t="s">
        <v>91</v>
      </c>
      <c r="AG28" s="25"/>
      <c r="AH28" s="25"/>
      <c r="AI28" s="239"/>
    </row>
    <row r="29" spans="1:35" ht="23.25" thickTop="1" thickBot="1">
      <c r="A29" s="95"/>
      <c r="B29" s="24" t="s">
        <v>95</v>
      </c>
      <c r="C29" s="25"/>
      <c r="D29" s="25"/>
      <c r="E29" s="25" t="s">
        <v>21</v>
      </c>
      <c r="F29" s="25"/>
      <c r="G29" s="25"/>
      <c r="H29" s="25" t="s">
        <v>22</v>
      </c>
      <c r="I29" s="25"/>
      <c r="J29" s="25"/>
      <c r="K29" s="26"/>
      <c r="L29" s="16"/>
      <c r="M29" s="48"/>
      <c r="N29" s="65" t="s">
        <v>96</v>
      </c>
      <c r="O29" s="66"/>
      <c r="P29" s="66"/>
      <c r="Q29" s="86"/>
      <c r="R29" s="86"/>
      <c r="S29" s="86"/>
      <c r="T29" s="86" t="s">
        <v>26</v>
      </c>
      <c r="U29" s="86"/>
      <c r="V29" s="86"/>
      <c r="W29" s="87"/>
      <c r="Y29" s="211"/>
      <c r="Z29" s="216" t="s">
        <v>97</v>
      </c>
      <c r="AA29" s="25"/>
      <c r="AB29" s="25"/>
      <c r="AC29" s="217" t="s">
        <v>48</v>
      </c>
      <c r="AD29" s="217"/>
      <c r="AE29" s="217"/>
      <c r="AF29" s="217" t="s">
        <v>29</v>
      </c>
      <c r="AG29" s="217"/>
      <c r="AH29" s="217"/>
      <c r="AI29" s="218"/>
    </row>
    <row r="30" spans="1:35" ht="39.75" customHeight="1" thickTop="1" thickBot="1">
      <c r="A30" s="95"/>
      <c r="B30" s="24"/>
      <c r="C30" s="25"/>
      <c r="D30" s="25"/>
      <c r="E30" s="25" t="s">
        <v>88</v>
      </c>
      <c r="F30" s="25"/>
      <c r="G30" s="25"/>
      <c r="H30" s="25"/>
      <c r="I30" s="25"/>
      <c r="J30" s="25"/>
      <c r="K30" s="26"/>
      <c r="L30" s="16"/>
      <c r="M30" s="48"/>
      <c r="N30" s="79"/>
      <c r="O30" s="80"/>
      <c r="P30" s="80"/>
      <c r="Q30" s="80" t="str">
        <f>Q26</f>
        <v xml:space="preserve">If not, what do you need? 
</v>
      </c>
      <c r="R30" s="80"/>
      <c r="S30" s="80"/>
      <c r="T30" s="93" t="s">
        <v>98</v>
      </c>
      <c r="U30" s="93"/>
      <c r="V30" s="93"/>
      <c r="W30" s="94"/>
      <c r="Y30" s="211"/>
      <c r="Z30" s="219"/>
      <c r="AA30" s="220"/>
      <c r="AB30" s="220"/>
      <c r="AC30" s="220" t="str">
        <f>AC26</f>
        <v>Если нет, что нужно?</v>
      </c>
      <c r="AD30" s="220"/>
      <c r="AE30" s="220"/>
      <c r="AF30" s="229" t="s">
        <v>99</v>
      </c>
      <c r="AG30" s="229"/>
      <c r="AH30" s="229"/>
      <c r="AI30" s="230"/>
    </row>
    <row r="31" spans="1:35" ht="23.25" thickTop="1" thickBot="1">
      <c r="A31" s="95" t="s">
        <v>100</v>
      </c>
      <c r="B31" s="24" t="s">
        <v>101</v>
      </c>
      <c r="C31" s="25"/>
      <c r="D31" s="25"/>
      <c r="E31" s="25" t="s">
        <v>21</v>
      </c>
      <c r="F31" s="25"/>
      <c r="G31" s="25"/>
      <c r="H31" s="25" t="s">
        <v>22</v>
      </c>
      <c r="I31" s="25"/>
      <c r="J31" s="25"/>
      <c r="K31" s="26"/>
      <c r="L31" s="16"/>
      <c r="M31" s="48" t="s">
        <v>102</v>
      </c>
      <c r="N31" s="49" t="s">
        <v>103</v>
      </c>
      <c r="O31" s="50"/>
      <c r="P31" s="50"/>
      <c r="Q31" s="84" t="s">
        <v>25</v>
      </c>
      <c r="R31" s="84"/>
      <c r="S31" s="84"/>
      <c r="T31" s="84"/>
      <c r="U31" s="84"/>
      <c r="V31" s="84"/>
      <c r="W31" s="85"/>
      <c r="Y31" s="211" t="s">
        <v>104</v>
      </c>
      <c r="Z31" s="212" t="s">
        <v>105</v>
      </c>
      <c r="AA31" s="213"/>
      <c r="AB31" s="213"/>
      <c r="AC31" s="214" t="s">
        <v>48</v>
      </c>
      <c r="AD31" s="214"/>
      <c r="AE31" s="214"/>
      <c r="AF31" s="214" t="s">
        <v>29</v>
      </c>
      <c r="AG31" s="214"/>
      <c r="AH31" s="214"/>
      <c r="AI31" s="215"/>
    </row>
    <row r="32" spans="1:35" ht="23.25" thickTop="1" thickBot="1">
      <c r="A32" s="95"/>
      <c r="B32" s="24" t="s">
        <v>106</v>
      </c>
      <c r="C32" s="25"/>
      <c r="D32" s="25"/>
      <c r="E32" s="25" t="s">
        <v>21</v>
      </c>
      <c r="F32" s="25"/>
      <c r="G32" s="25"/>
      <c r="H32" s="25" t="s">
        <v>22</v>
      </c>
      <c r="I32" s="25"/>
      <c r="J32" s="25"/>
      <c r="K32" s="26"/>
      <c r="L32" s="16"/>
      <c r="M32" s="48"/>
      <c r="N32" s="65" t="s">
        <v>107</v>
      </c>
      <c r="O32" s="66"/>
      <c r="P32" s="66"/>
      <c r="Q32" s="86" t="s">
        <v>25</v>
      </c>
      <c r="R32" s="86"/>
      <c r="S32" s="86"/>
      <c r="T32" s="86"/>
      <c r="U32" s="86"/>
      <c r="V32" s="86"/>
      <c r="W32" s="87"/>
      <c r="Y32" s="211"/>
      <c r="Z32" s="216" t="s">
        <v>108</v>
      </c>
      <c r="AA32" s="25"/>
      <c r="AB32" s="25"/>
      <c r="AC32" s="217" t="s">
        <v>48</v>
      </c>
      <c r="AD32" s="217"/>
      <c r="AE32" s="217"/>
      <c r="AF32" s="217" t="s">
        <v>29</v>
      </c>
      <c r="AG32" s="217"/>
      <c r="AH32" s="217"/>
      <c r="AI32" s="218"/>
    </row>
    <row r="33" spans="1:35" ht="39.75" customHeight="1" thickTop="1" thickBot="1">
      <c r="A33" s="95"/>
      <c r="B33" s="24" t="s">
        <v>109</v>
      </c>
      <c r="C33" s="25"/>
      <c r="D33" s="25"/>
      <c r="E33" s="25" t="s">
        <v>21</v>
      </c>
      <c r="F33" s="25"/>
      <c r="G33" s="25"/>
      <c r="H33" s="25" t="s">
        <v>22</v>
      </c>
      <c r="I33" s="25"/>
      <c r="J33" s="25"/>
      <c r="K33" s="26"/>
      <c r="L33" s="16"/>
      <c r="M33" s="48"/>
      <c r="N33" s="79" t="s">
        <v>110</v>
      </c>
      <c r="O33" s="80"/>
      <c r="P33" s="80"/>
      <c r="Q33" s="88" t="s">
        <v>25</v>
      </c>
      <c r="R33" s="88"/>
      <c r="S33" s="88"/>
      <c r="T33" s="88"/>
      <c r="U33" s="88"/>
      <c r="V33" s="88"/>
      <c r="W33" s="89"/>
      <c r="Y33" s="211"/>
      <c r="Z33" s="219" t="s">
        <v>111</v>
      </c>
      <c r="AA33" s="220"/>
      <c r="AB33" s="220"/>
      <c r="AC33" s="221" t="s">
        <v>48</v>
      </c>
      <c r="AD33" s="221"/>
      <c r="AE33" s="221"/>
      <c r="AF33" s="221" t="s">
        <v>29</v>
      </c>
      <c r="AG33" s="221"/>
      <c r="AH33" s="221"/>
      <c r="AI33" s="222"/>
    </row>
    <row r="34" spans="1:35" ht="30" customHeight="1" thickTop="1" thickBot="1">
      <c r="A34" s="23"/>
      <c r="B34" s="55"/>
      <c r="C34" s="56"/>
      <c r="D34" s="56"/>
      <c r="E34" s="56"/>
      <c r="F34" s="56"/>
      <c r="G34" s="56"/>
      <c r="H34" s="56"/>
      <c r="I34" s="56"/>
      <c r="J34" s="56"/>
      <c r="K34" s="57"/>
      <c r="L34" s="16"/>
      <c r="M34" s="48" t="s">
        <v>112</v>
      </c>
      <c r="N34" s="49" t="s">
        <v>113</v>
      </c>
      <c r="O34" s="50"/>
      <c r="P34" s="50"/>
      <c r="Q34" s="84" t="s">
        <v>25</v>
      </c>
      <c r="R34" s="84"/>
      <c r="S34" s="84"/>
      <c r="T34" s="84"/>
      <c r="U34" s="84"/>
      <c r="V34" s="84"/>
      <c r="W34" s="85"/>
      <c r="Y34" s="211" t="s">
        <v>114</v>
      </c>
      <c r="Z34" s="212" t="s">
        <v>115</v>
      </c>
      <c r="AA34" s="213"/>
      <c r="AB34" s="213"/>
      <c r="AC34" s="214" t="s">
        <v>48</v>
      </c>
      <c r="AD34" s="214"/>
      <c r="AE34" s="214"/>
      <c r="AF34" s="214" t="s">
        <v>29</v>
      </c>
      <c r="AG34" s="214"/>
      <c r="AH34" s="214"/>
      <c r="AI34" s="215"/>
    </row>
    <row r="35" spans="1:35" ht="44.25" customHeight="1" thickTop="1" thickBot="1">
      <c r="A35" s="23"/>
      <c r="B35" s="55"/>
      <c r="C35" s="56"/>
      <c r="D35" s="56"/>
      <c r="E35" s="56"/>
      <c r="F35" s="56"/>
      <c r="G35" s="56"/>
      <c r="H35" s="56"/>
      <c r="I35" s="56"/>
      <c r="J35" s="56"/>
      <c r="K35" s="57"/>
      <c r="L35" s="16"/>
      <c r="M35" s="48"/>
      <c r="N35" s="65" t="s">
        <v>116</v>
      </c>
      <c r="O35" s="66"/>
      <c r="P35" s="66"/>
      <c r="Q35" s="86" t="s">
        <v>25</v>
      </c>
      <c r="R35" s="86"/>
      <c r="S35" s="86"/>
      <c r="T35" s="86"/>
      <c r="U35" s="86"/>
      <c r="V35" s="86"/>
      <c r="W35" s="87"/>
      <c r="Y35" s="211"/>
      <c r="Z35" s="216" t="s">
        <v>117</v>
      </c>
      <c r="AA35" s="25"/>
      <c r="AB35" s="25"/>
      <c r="AC35" s="217" t="s">
        <v>48</v>
      </c>
      <c r="AD35" s="217"/>
      <c r="AE35" s="217"/>
      <c r="AF35" s="217" t="s">
        <v>29</v>
      </c>
      <c r="AG35" s="217"/>
      <c r="AH35" s="217"/>
      <c r="AI35" s="218"/>
    </row>
    <row r="36" spans="1:35" ht="30" customHeight="1" thickTop="1" thickBot="1">
      <c r="A36" s="23"/>
      <c r="B36" s="55"/>
      <c r="C36" s="56"/>
      <c r="D36" s="56"/>
      <c r="E36" s="56"/>
      <c r="F36" s="56"/>
      <c r="G36" s="56"/>
      <c r="H36" s="56"/>
      <c r="I36" s="56"/>
      <c r="J36" s="56"/>
      <c r="K36" s="57"/>
      <c r="L36" s="16"/>
      <c r="M36" s="48"/>
      <c r="N36" s="65" t="s">
        <v>118</v>
      </c>
      <c r="O36" s="66"/>
      <c r="P36" s="66"/>
      <c r="Q36" s="86"/>
      <c r="R36" s="86"/>
      <c r="S36" s="86"/>
      <c r="T36" s="86" t="s">
        <v>26</v>
      </c>
      <c r="U36" s="86"/>
      <c r="V36" s="86"/>
      <c r="W36" s="87"/>
      <c r="Y36" s="211"/>
      <c r="Z36" s="216" t="s">
        <v>119</v>
      </c>
      <c r="AA36" s="25"/>
      <c r="AB36" s="25"/>
      <c r="AC36" s="217" t="s">
        <v>48</v>
      </c>
      <c r="AD36" s="217"/>
      <c r="AE36" s="217"/>
      <c r="AF36" s="217" t="s">
        <v>29</v>
      </c>
      <c r="AG36" s="217"/>
      <c r="AH36" s="217"/>
      <c r="AI36" s="218"/>
    </row>
    <row r="37" spans="1:35" ht="44.25" customHeight="1" thickTop="1" thickBot="1">
      <c r="A37" s="23"/>
      <c r="B37" s="55"/>
      <c r="C37" s="56"/>
      <c r="D37" s="56"/>
      <c r="E37" s="56"/>
      <c r="F37" s="56"/>
      <c r="G37" s="56"/>
      <c r="H37" s="56"/>
      <c r="I37" s="56"/>
      <c r="J37" s="56"/>
      <c r="K37" s="57"/>
      <c r="L37" s="16"/>
      <c r="M37" s="48"/>
      <c r="N37" s="79" t="s">
        <v>120</v>
      </c>
      <c r="O37" s="80"/>
      <c r="P37" s="80"/>
      <c r="Q37" s="88"/>
      <c r="R37" s="88"/>
      <c r="S37" s="88"/>
      <c r="T37" s="88" t="s">
        <v>26</v>
      </c>
      <c r="U37" s="88"/>
      <c r="V37" s="88"/>
      <c r="W37" s="89"/>
      <c r="Y37" s="211"/>
      <c r="Z37" s="219" t="s">
        <v>121</v>
      </c>
      <c r="AA37" s="220"/>
      <c r="AB37" s="220"/>
      <c r="AC37" s="221" t="s">
        <v>48</v>
      </c>
      <c r="AD37" s="221"/>
      <c r="AE37" s="221"/>
      <c r="AF37" s="221" t="s">
        <v>29</v>
      </c>
      <c r="AG37" s="221"/>
      <c r="AH37" s="221"/>
      <c r="AI37" s="222"/>
    </row>
    <row r="38" spans="1:35" ht="43.5" customHeight="1" thickTop="1" thickBot="1">
      <c r="A38" s="23" t="s">
        <v>122</v>
      </c>
      <c r="B38" s="55" t="s">
        <v>101</v>
      </c>
      <c r="C38" s="25" t="s">
        <v>21</v>
      </c>
      <c r="D38" s="25"/>
      <c r="E38" s="25" t="s">
        <v>22</v>
      </c>
      <c r="F38" s="25"/>
      <c r="G38" s="56" t="s">
        <v>123</v>
      </c>
      <c r="H38" s="25" t="s">
        <v>21</v>
      </c>
      <c r="I38" s="25"/>
      <c r="J38" s="25"/>
      <c r="K38" s="57" t="s">
        <v>22</v>
      </c>
      <c r="L38" s="16"/>
      <c r="M38" s="21" t="s">
        <v>124</v>
      </c>
      <c r="N38" s="28" t="s">
        <v>125</v>
      </c>
      <c r="O38" s="28"/>
      <c r="P38" s="28"/>
      <c r="Q38" s="29" t="s">
        <v>25</v>
      </c>
      <c r="R38" s="30"/>
      <c r="S38" s="28" t="s">
        <v>126</v>
      </c>
      <c r="T38" s="28"/>
      <c r="U38" s="28"/>
      <c r="V38" s="29" t="s">
        <v>26</v>
      </c>
      <c r="W38" s="30"/>
      <c r="Y38" s="17" t="s">
        <v>127</v>
      </c>
      <c r="Z38" s="209" t="s">
        <v>128</v>
      </c>
      <c r="AA38" s="209"/>
      <c r="AB38" s="209"/>
      <c r="AC38" s="27" t="s">
        <v>48</v>
      </c>
      <c r="AD38" s="27" t="s">
        <v>29</v>
      </c>
      <c r="AE38" s="209" t="s">
        <v>129</v>
      </c>
      <c r="AF38" s="209"/>
      <c r="AG38" s="209"/>
      <c r="AH38" s="27" t="s">
        <v>48</v>
      </c>
      <c r="AI38" s="27" t="s">
        <v>29</v>
      </c>
    </row>
    <row r="39" spans="1:35" ht="30.75" customHeight="1" thickTop="1" thickBot="1">
      <c r="A39" s="95" t="s">
        <v>130</v>
      </c>
      <c r="B39" s="123" t="s">
        <v>131</v>
      </c>
      <c r="C39" s="124"/>
      <c r="D39" s="124" t="s">
        <v>132</v>
      </c>
      <c r="E39" s="124"/>
      <c r="F39" s="124"/>
      <c r="G39" s="124" t="s">
        <v>133</v>
      </c>
      <c r="H39" s="124"/>
      <c r="I39" s="124" t="s">
        <v>134</v>
      </c>
      <c r="J39" s="124"/>
      <c r="K39" s="125"/>
      <c r="L39" s="126"/>
      <c r="M39" s="48" t="s">
        <v>135</v>
      </c>
      <c r="N39" s="132" t="s">
        <v>136</v>
      </c>
      <c r="O39" s="133"/>
      <c r="P39" s="133" t="s">
        <v>137</v>
      </c>
      <c r="Q39" s="133"/>
      <c r="R39" s="133"/>
      <c r="S39" s="133" t="s">
        <v>138</v>
      </c>
      <c r="T39" s="133"/>
      <c r="U39" s="133" t="s">
        <v>139</v>
      </c>
      <c r="V39" s="133"/>
      <c r="W39" s="134"/>
      <c r="Y39" s="211" t="s">
        <v>140</v>
      </c>
      <c r="Z39" s="240" t="s">
        <v>141</v>
      </c>
      <c r="AA39" s="241"/>
      <c r="AB39" s="241" t="s">
        <v>142</v>
      </c>
      <c r="AC39" s="241"/>
      <c r="AD39" s="241"/>
      <c r="AE39" s="241" t="s">
        <v>143</v>
      </c>
      <c r="AF39" s="241"/>
      <c r="AG39" s="241" t="s">
        <v>144</v>
      </c>
      <c r="AH39" s="241"/>
      <c r="AI39" s="242"/>
    </row>
    <row r="40" spans="1:35" ht="174" customHeight="1" thickTop="1" thickBot="1">
      <c r="A40" s="95"/>
      <c r="B40" s="135" t="s">
        <v>145</v>
      </c>
      <c r="C40" s="136"/>
      <c r="D40" s="136" t="s">
        <v>146</v>
      </c>
      <c r="E40" s="136"/>
      <c r="F40" s="136"/>
      <c r="G40" s="136" t="s">
        <v>146</v>
      </c>
      <c r="H40" s="136"/>
      <c r="I40" s="136" t="s">
        <v>146</v>
      </c>
      <c r="J40" s="136"/>
      <c r="K40" s="137"/>
      <c r="L40" s="138"/>
      <c r="M40" s="48"/>
      <c r="N40" s="144" t="s">
        <v>195</v>
      </c>
      <c r="O40" s="145"/>
      <c r="P40" s="146" t="s">
        <v>196</v>
      </c>
      <c r="Q40" s="145"/>
      <c r="R40" s="145"/>
      <c r="S40" s="146" t="s">
        <v>197</v>
      </c>
      <c r="T40" s="145"/>
      <c r="U40" s="146" t="s">
        <v>198</v>
      </c>
      <c r="V40" s="145"/>
      <c r="W40" s="147"/>
      <c r="Y40" s="211"/>
      <c r="Z40" s="243" t="s">
        <v>199</v>
      </c>
      <c r="AA40" s="220"/>
      <c r="AB40" s="244" t="s">
        <v>200</v>
      </c>
      <c r="AC40" s="220"/>
      <c r="AD40" s="220"/>
      <c r="AE40" s="244" t="s">
        <v>201</v>
      </c>
      <c r="AF40" s="220"/>
      <c r="AG40" s="244" t="s">
        <v>202</v>
      </c>
      <c r="AH40" s="220"/>
      <c r="AI40" s="245"/>
    </row>
    <row r="41" spans="1:35" ht="41.25" customHeight="1" thickTop="1" thickBot="1">
      <c r="A41" s="95" t="s">
        <v>147</v>
      </c>
      <c r="B41" s="24" t="s">
        <v>148</v>
      </c>
      <c r="C41" s="25"/>
      <c r="D41" s="25"/>
      <c r="E41" s="25"/>
      <c r="F41" s="25"/>
      <c r="G41" s="25" t="s">
        <v>149</v>
      </c>
      <c r="H41" s="25"/>
      <c r="I41" s="25"/>
      <c r="J41" s="25"/>
      <c r="K41" s="26"/>
      <c r="L41" s="16"/>
      <c r="M41" s="152" t="s">
        <v>203</v>
      </c>
      <c r="N41" s="153">
        <f>ПаспортРУС!Z41</f>
        <v>0.13460767644984051</v>
      </c>
      <c r="O41" s="153"/>
      <c r="P41" s="153"/>
      <c r="Q41" s="153"/>
      <c r="R41" s="153"/>
      <c r="S41" s="153"/>
      <c r="T41" s="153"/>
      <c r="U41" s="153"/>
      <c r="V41" s="153"/>
      <c r="W41" s="153"/>
      <c r="Y41" s="148" t="s">
        <v>204</v>
      </c>
      <c r="Z41" s="246">
        <v>0.10839873986813564</v>
      </c>
      <c r="AA41" s="246"/>
      <c r="AB41" s="246"/>
      <c r="AC41" s="246"/>
      <c r="AD41" s="246"/>
      <c r="AE41" s="246"/>
      <c r="AF41" s="246"/>
      <c r="AG41" s="246"/>
      <c r="AH41" s="246"/>
      <c r="AI41" s="246"/>
    </row>
    <row r="42" spans="1:35" ht="41.25" customHeight="1" thickTop="1" thickBot="1">
      <c r="A42" s="95"/>
      <c r="B42" s="55"/>
      <c r="C42" s="56"/>
      <c r="D42" s="56"/>
      <c r="E42" s="56"/>
      <c r="F42" s="56"/>
      <c r="G42" s="56"/>
      <c r="H42" s="56"/>
      <c r="I42" s="56"/>
      <c r="J42" s="56"/>
      <c r="K42" s="57"/>
      <c r="L42" s="16"/>
      <c r="M42" s="152" t="s">
        <v>152</v>
      </c>
      <c r="N42" s="154">
        <f>ПаспортРУС!Z42</f>
        <v>1484036.3064042702</v>
      </c>
      <c r="O42" s="22"/>
      <c r="P42" s="22"/>
      <c r="Q42" s="22"/>
      <c r="R42" s="22"/>
      <c r="S42" s="22"/>
      <c r="T42" s="22"/>
      <c r="U42" s="22"/>
      <c r="V42" s="22"/>
      <c r="W42" s="22"/>
      <c r="Y42" s="148" t="s">
        <v>153</v>
      </c>
      <c r="Z42" s="247">
        <v>958739.36945756758</v>
      </c>
      <c r="AA42" s="209"/>
      <c r="AB42" s="209"/>
      <c r="AC42" s="209"/>
      <c r="AD42" s="209"/>
      <c r="AE42" s="209"/>
      <c r="AF42" s="209"/>
      <c r="AG42" s="209"/>
      <c r="AH42" s="209"/>
      <c r="AI42" s="209"/>
    </row>
    <row r="43" spans="1:35" ht="42" customHeight="1" thickTop="1" thickBot="1">
      <c r="A43" s="95"/>
      <c r="B43" s="55"/>
      <c r="C43" s="56"/>
      <c r="D43" s="56"/>
      <c r="E43" s="56"/>
      <c r="F43" s="56"/>
      <c r="G43" s="56"/>
      <c r="H43" s="56"/>
      <c r="I43" s="56"/>
      <c r="J43" s="56"/>
      <c r="K43" s="57"/>
      <c r="L43" s="16"/>
      <c r="M43" s="152" t="s">
        <v>205</v>
      </c>
      <c r="N43" s="158">
        <f>ПаспортРУС!Z43</f>
        <v>1.9987340473568691</v>
      </c>
      <c r="O43" s="22"/>
      <c r="P43" s="22"/>
      <c r="Q43" s="22"/>
      <c r="R43" s="22"/>
      <c r="S43" s="22"/>
      <c r="T43" s="22"/>
      <c r="U43" s="22"/>
      <c r="V43" s="22"/>
      <c r="W43" s="22"/>
      <c r="Y43" s="148" t="s">
        <v>206</v>
      </c>
      <c r="Z43" s="248">
        <v>1.2552798753725618</v>
      </c>
      <c r="AA43" s="209"/>
      <c r="AB43" s="209"/>
      <c r="AC43" s="209"/>
      <c r="AD43" s="209"/>
      <c r="AE43" s="209"/>
      <c r="AF43" s="209"/>
      <c r="AG43" s="209"/>
      <c r="AH43" s="209"/>
      <c r="AI43" s="209"/>
    </row>
    <row r="44" spans="1:35" ht="42.75" customHeight="1" thickTop="1" thickBot="1">
      <c r="A44" s="95" t="s">
        <v>156</v>
      </c>
      <c r="B44" s="24" t="s">
        <v>157</v>
      </c>
      <c r="C44" s="25"/>
      <c r="D44" s="25"/>
      <c r="E44" s="25" t="s">
        <v>21</v>
      </c>
      <c r="F44" s="25"/>
      <c r="G44" s="25"/>
      <c r="H44" s="25" t="s">
        <v>22</v>
      </c>
      <c r="I44" s="25"/>
      <c r="J44" s="25"/>
      <c r="K44" s="26"/>
      <c r="L44" s="16"/>
      <c r="M44" s="249" t="s">
        <v>158</v>
      </c>
      <c r="N44" s="49" t="s">
        <v>159</v>
      </c>
      <c r="O44" s="50"/>
      <c r="P44" s="50"/>
      <c r="Q44" s="163">
        <f>ПаспортРУС!AC44</f>
        <v>824896.78857217298</v>
      </c>
      <c r="R44" s="164"/>
      <c r="S44" s="164"/>
      <c r="T44" s="164"/>
      <c r="U44" s="164"/>
      <c r="V44" s="164"/>
      <c r="W44" s="165"/>
      <c r="Y44" s="250" t="s">
        <v>207</v>
      </c>
      <c r="Z44" s="212" t="s">
        <v>161</v>
      </c>
      <c r="AA44" s="213"/>
      <c r="AB44" s="213"/>
      <c r="AC44" s="251">
        <v>1080875</v>
      </c>
      <c r="AD44" s="252"/>
      <c r="AE44" s="252"/>
      <c r="AF44" s="252"/>
      <c r="AG44" s="252"/>
      <c r="AH44" s="252"/>
      <c r="AI44" s="253"/>
    </row>
    <row r="45" spans="1:35" ht="33" customHeight="1" thickTop="1" thickBot="1">
      <c r="A45" s="95"/>
      <c r="B45" s="24" t="s">
        <v>162</v>
      </c>
      <c r="C45" s="25"/>
      <c r="D45" s="25"/>
      <c r="E45" s="25" t="s">
        <v>21</v>
      </c>
      <c r="F45" s="25"/>
      <c r="G45" s="25"/>
      <c r="H45" s="25" t="s">
        <v>22</v>
      </c>
      <c r="I45" s="25"/>
      <c r="J45" s="25"/>
      <c r="K45" s="26"/>
      <c r="L45" s="16"/>
      <c r="M45" s="249"/>
      <c r="N45" s="173" t="s">
        <v>163</v>
      </c>
      <c r="O45" s="66"/>
      <c r="P45" s="66"/>
      <c r="Q45" s="174">
        <f>ПаспортРУС!AC45</f>
        <v>753803.24606674898</v>
      </c>
      <c r="R45" s="175"/>
      <c r="S45" s="175"/>
      <c r="T45" s="175"/>
      <c r="U45" s="175"/>
      <c r="V45" s="175"/>
      <c r="W45" s="176"/>
      <c r="Y45" s="250"/>
      <c r="Z45" s="254" t="s">
        <v>164</v>
      </c>
      <c r="AA45" s="25"/>
      <c r="AB45" s="25"/>
      <c r="AC45" s="255">
        <v>2183014</v>
      </c>
      <c r="AD45" s="256"/>
      <c r="AE45" s="256"/>
      <c r="AF45" s="256"/>
      <c r="AG45" s="256"/>
      <c r="AH45" s="256"/>
      <c r="AI45" s="257"/>
    </row>
    <row r="46" spans="1:35" ht="31.5" customHeight="1" thickTop="1" thickBot="1">
      <c r="A46" s="95"/>
      <c r="B46" s="24" t="s">
        <v>165</v>
      </c>
      <c r="C46" s="25"/>
      <c r="D46" s="25"/>
      <c r="E46" s="25" t="s">
        <v>21</v>
      </c>
      <c r="F46" s="25"/>
      <c r="G46" s="25"/>
      <c r="H46" s="25" t="s">
        <v>22</v>
      </c>
      <c r="I46" s="25"/>
      <c r="J46" s="25"/>
      <c r="K46" s="26"/>
      <c r="L46" s="16"/>
      <c r="M46" s="249"/>
      <c r="N46" s="65" t="s">
        <v>166</v>
      </c>
      <c r="O46" s="66"/>
      <c r="P46" s="66"/>
      <c r="Q46" s="174">
        <f>ПаспортРУС!AC46</f>
        <v>700000</v>
      </c>
      <c r="R46" s="175"/>
      <c r="S46" s="175"/>
      <c r="T46" s="175"/>
      <c r="U46" s="175"/>
      <c r="V46" s="175"/>
      <c r="W46" s="176"/>
      <c r="Y46" s="250"/>
      <c r="Z46" s="216" t="s">
        <v>167</v>
      </c>
      <c r="AA46" s="25"/>
      <c r="AB46" s="25"/>
      <c r="AC46" s="255">
        <v>0</v>
      </c>
      <c r="AD46" s="256"/>
      <c r="AE46" s="256"/>
      <c r="AF46" s="256"/>
      <c r="AG46" s="256"/>
      <c r="AH46" s="256"/>
      <c r="AI46" s="257"/>
    </row>
    <row r="47" spans="1:35" ht="39" customHeight="1" thickTop="1" thickBot="1">
      <c r="A47" s="23"/>
      <c r="B47" s="55"/>
      <c r="C47" s="56"/>
      <c r="D47" s="56"/>
      <c r="E47" s="56"/>
      <c r="F47" s="56"/>
      <c r="G47" s="56"/>
      <c r="H47" s="56"/>
      <c r="I47" s="56"/>
      <c r="J47" s="56"/>
      <c r="K47" s="57"/>
      <c r="L47" s="16"/>
      <c r="M47" s="48" t="s">
        <v>168</v>
      </c>
      <c r="N47" s="184" t="s">
        <v>208</v>
      </c>
      <c r="O47" s="185"/>
      <c r="P47" s="186"/>
      <c r="Q47" s="184" t="s">
        <v>170</v>
      </c>
      <c r="R47" s="185"/>
      <c r="S47" s="186"/>
      <c r="T47" s="184" t="s">
        <v>171</v>
      </c>
      <c r="U47" s="185"/>
      <c r="V47" s="185"/>
      <c r="W47" s="186"/>
      <c r="Y47" s="211" t="s">
        <v>172</v>
      </c>
      <c r="Z47" s="258" t="s">
        <v>173</v>
      </c>
      <c r="AA47" s="252"/>
      <c r="AB47" s="253"/>
      <c r="AC47" s="258" t="s">
        <v>174</v>
      </c>
      <c r="AD47" s="252"/>
      <c r="AE47" s="253"/>
      <c r="AF47" s="259" t="s">
        <v>175</v>
      </c>
      <c r="AG47" s="252"/>
      <c r="AH47" s="252"/>
      <c r="AI47" s="253"/>
    </row>
    <row r="48" spans="1:35" ht="100.5" customHeight="1" thickTop="1" thickBot="1">
      <c r="A48" s="23"/>
      <c r="B48" s="55"/>
      <c r="C48" s="56"/>
      <c r="D48" s="56"/>
      <c r="E48" s="56"/>
      <c r="F48" s="56"/>
      <c r="G48" s="56"/>
      <c r="H48" s="56"/>
      <c r="I48" s="56"/>
      <c r="J48" s="56"/>
      <c r="K48" s="57"/>
      <c r="L48" s="16"/>
      <c r="M48" s="48"/>
      <c r="N48" s="194" t="str">
        <f>ПаспортРУС!Z48</f>
        <v>ЧТПФ «IBN-SINO»</v>
      </c>
      <c r="O48" s="195" t="str">
        <f>ПаспортРУС!AA48</f>
        <v>tel. +998 90 188 86 81</v>
      </c>
      <c r="P48" s="196"/>
      <c r="Q48" s="194" t="str">
        <f>ПаспортРУС!AC48</f>
        <v>Ш.Абдуллаева</v>
      </c>
      <c r="R48" s="198" t="s">
        <v>178</v>
      </c>
      <c r="S48" s="199"/>
      <c r="T48" s="200" t="s">
        <v>179</v>
      </c>
      <c r="U48" s="201"/>
      <c r="V48" s="201"/>
      <c r="W48" s="202"/>
      <c r="Y48" s="211"/>
      <c r="Z48" s="188" t="s">
        <v>176</v>
      </c>
      <c r="AA48" s="260" t="s">
        <v>177</v>
      </c>
      <c r="AB48" s="261"/>
      <c r="AC48" s="188" t="s">
        <v>176</v>
      </c>
      <c r="AD48" s="260" t="s">
        <v>178</v>
      </c>
      <c r="AE48" s="261"/>
      <c r="AF48" s="188" t="s">
        <v>176</v>
      </c>
      <c r="AG48" s="262" t="s">
        <v>179</v>
      </c>
      <c r="AH48" s="262"/>
      <c r="AI48" s="263"/>
    </row>
    <row r="49" spans="1:12" ht="18.75" thickTop="1">
      <c r="A49" s="16"/>
      <c r="B49" s="16"/>
      <c r="C49" s="16"/>
      <c r="D49" s="16"/>
      <c r="E49" s="16"/>
      <c r="F49" s="16"/>
      <c r="G49" s="16"/>
      <c r="H49" s="16"/>
      <c r="I49" s="16"/>
      <c r="J49" s="16"/>
      <c r="K49" s="16"/>
      <c r="L49" s="16"/>
    </row>
  </sheetData>
  <mergeCells count="291">
    <mergeCell ref="R48:S48"/>
    <mergeCell ref="T48:W48"/>
    <mergeCell ref="AA48:AB48"/>
    <mergeCell ref="AD48:AE48"/>
    <mergeCell ref="AG48:AI48"/>
    <mergeCell ref="AC46:AI46"/>
    <mergeCell ref="M47:M48"/>
    <mergeCell ref="N47:P47"/>
    <mergeCell ref="Q47:S47"/>
    <mergeCell ref="T47:W47"/>
    <mergeCell ref="Y47:Y48"/>
    <mergeCell ref="Z47:AB47"/>
    <mergeCell ref="AC47:AE47"/>
    <mergeCell ref="AF47:AI47"/>
    <mergeCell ref="O48:P48"/>
    <mergeCell ref="B46:D46"/>
    <mergeCell ref="E46:G46"/>
    <mergeCell ref="H46:K46"/>
    <mergeCell ref="N46:P46"/>
    <mergeCell ref="Q46:W46"/>
    <mergeCell ref="Z46:AB46"/>
    <mergeCell ref="AC44:AI44"/>
    <mergeCell ref="B45:D45"/>
    <mergeCell ref="E45:G45"/>
    <mergeCell ref="H45:K45"/>
    <mergeCell ref="N45:P45"/>
    <mergeCell ref="Q45:W45"/>
    <mergeCell ref="Z45:AB45"/>
    <mergeCell ref="AC45:AI45"/>
    <mergeCell ref="Z43:AI43"/>
    <mergeCell ref="A44:A46"/>
    <mergeCell ref="B44:D44"/>
    <mergeCell ref="E44:G44"/>
    <mergeCell ref="H44:K44"/>
    <mergeCell ref="M44:M46"/>
    <mergeCell ref="N44:P44"/>
    <mergeCell ref="Q44:W44"/>
    <mergeCell ref="Y44:Y46"/>
    <mergeCell ref="Z44:AB44"/>
    <mergeCell ref="AE40:AF40"/>
    <mergeCell ref="AG40:AI40"/>
    <mergeCell ref="A41:A43"/>
    <mergeCell ref="B41:F41"/>
    <mergeCell ref="G41:K41"/>
    <mergeCell ref="N41:W41"/>
    <mergeCell ref="Z41:AI41"/>
    <mergeCell ref="N42:W42"/>
    <mergeCell ref="Z42:AI42"/>
    <mergeCell ref="N43:W43"/>
    <mergeCell ref="AE39:AF39"/>
    <mergeCell ref="AG39:AI39"/>
    <mergeCell ref="B40:C40"/>
    <mergeCell ref="D40:F40"/>
    <mergeCell ref="G40:H40"/>
    <mergeCell ref="I40:K40"/>
    <mergeCell ref="N40:O40"/>
    <mergeCell ref="P40:R40"/>
    <mergeCell ref="S40:T40"/>
    <mergeCell ref="U40:W40"/>
    <mergeCell ref="P39:R39"/>
    <mergeCell ref="S39:T39"/>
    <mergeCell ref="U39:W39"/>
    <mergeCell ref="Y39:Y40"/>
    <mergeCell ref="Z39:AA39"/>
    <mergeCell ref="AB39:AD39"/>
    <mergeCell ref="Z40:AA40"/>
    <mergeCell ref="AB40:AD40"/>
    <mergeCell ref="V38:W38"/>
    <mergeCell ref="Z38:AB38"/>
    <mergeCell ref="AE38:AG38"/>
    <mergeCell ref="A39:A40"/>
    <mergeCell ref="B39:C39"/>
    <mergeCell ref="D39:F39"/>
    <mergeCell ref="G39:H39"/>
    <mergeCell ref="I39:K39"/>
    <mergeCell ref="M39:M40"/>
    <mergeCell ref="N39:O39"/>
    <mergeCell ref="C38:D38"/>
    <mergeCell ref="E38:F38"/>
    <mergeCell ref="H38:J38"/>
    <mergeCell ref="N38:P38"/>
    <mergeCell ref="Q38:R38"/>
    <mergeCell ref="S38:U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Z29:AB30"/>
    <mergeCell ref="AC29:AE29"/>
    <mergeCell ref="AF29:AI29"/>
    <mergeCell ref="E30:G30"/>
    <mergeCell ref="H30:K30"/>
    <mergeCell ref="Q30:S30"/>
    <mergeCell ref="T30:W30"/>
    <mergeCell ref="AC30:AE30"/>
    <mergeCell ref="AF30:AI30"/>
    <mergeCell ref="B29:D30"/>
    <mergeCell ref="E29:G29"/>
    <mergeCell ref="H29:K29"/>
    <mergeCell ref="N29:P30"/>
    <mergeCell ref="Q29:S29"/>
    <mergeCell ref="T29:W29"/>
    <mergeCell ref="AF27:AI27"/>
    <mergeCell ref="E28:G28"/>
    <mergeCell ref="H28:K28"/>
    <mergeCell ref="Q28:S28"/>
    <mergeCell ref="T28:W28"/>
    <mergeCell ref="AC28:AE28"/>
    <mergeCell ref="AF28:AI28"/>
    <mergeCell ref="H27:K27"/>
    <mergeCell ref="N27:P28"/>
    <mergeCell ref="Q27:S27"/>
    <mergeCell ref="T27:W27"/>
    <mergeCell ref="Z27:AB28"/>
    <mergeCell ref="AC27:AE27"/>
    <mergeCell ref="Q25:S25"/>
    <mergeCell ref="T25:W25"/>
    <mergeCell ref="Y25:Y30"/>
    <mergeCell ref="Z25:AB26"/>
    <mergeCell ref="AC25:AE25"/>
    <mergeCell ref="AF25:AI25"/>
    <mergeCell ref="Q26:S26"/>
    <mergeCell ref="T26:W26"/>
    <mergeCell ref="AC26:AE26"/>
    <mergeCell ref="AF26:AI26"/>
    <mergeCell ref="A25:A30"/>
    <mergeCell ref="B25:D26"/>
    <mergeCell ref="E25:G25"/>
    <mergeCell ref="H25:K25"/>
    <mergeCell ref="M25:M30"/>
    <mergeCell ref="N25:P26"/>
    <mergeCell ref="E26:G26"/>
    <mergeCell ref="H26:K26"/>
    <mergeCell ref="B27:D28"/>
    <mergeCell ref="E27:G27"/>
    <mergeCell ref="Y23:Y24"/>
    <mergeCell ref="Z23:AD23"/>
    <mergeCell ref="AE23:AI23"/>
    <mergeCell ref="B24:K24"/>
    <mergeCell ref="N24:R24"/>
    <mergeCell ref="S24:W24"/>
    <mergeCell ref="Z24:AD24"/>
    <mergeCell ref="AE24:AI24"/>
    <mergeCell ref="A23:A24"/>
    <mergeCell ref="B23:F23"/>
    <mergeCell ref="G23:K23"/>
    <mergeCell ref="M23:M24"/>
    <mergeCell ref="N23:R23"/>
    <mergeCell ref="S23:W23"/>
    <mergeCell ref="Z21:AB21"/>
    <mergeCell ref="AC21:AE21"/>
    <mergeCell ref="AF21:AI21"/>
    <mergeCell ref="N22:P22"/>
    <mergeCell ref="Q22:W22"/>
    <mergeCell ref="Z22:AB22"/>
    <mergeCell ref="AC22:AI22"/>
    <mergeCell ref="B21:K21"/>
    <mergeCell ref="M21:M22"/>
    <mergeCell ref="N21:P21"/>
    <mergeCell ref="Q21:S21"/>
    <mergeCell ref="T21:W21"/>
    <mergeCell ref="Y21:Y22"/>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AE10:AG10"/>
    <mergeCell ref="B11:K11"/>
    <mergeCell ref="O11:W11"/>
    <mergeCell ref="AA11:AI11"/>
    <mergeCell ref="B12:K12"/>
    <mergeCell ref="O12:W12"/>
    <mergeCell ref="AA12:AI12"/>
    <mergeCell ref="B10:D10"/>
    <mergeCell ref="E10:G10"/>
    <mergeCell ref="H10:K10"/>
    <mergeCell ref="N10:R10"/>
    <mergeCell ref="S10:U10"/>
    <mergeCell ref="Z10:AD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11811023622047245" right="0.31496062992125984" top="0.59055118110236227" bottom="0.59055118110236227" header="0.31496062992125984" footer="0.11811023622047245"/>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A6DDB-41B6-4764-BFE1-BB4626109286}">
  <dimension ref="B1:R218"/>
  <sheetViews>
    <sheetView tabSelected="1" view="pageBreakPreview" zoomScale="70" zoomScaleNormal="50" zoomScaleSheetLayoutView="70" workbookViewId="0">
      <selection activeCell="AG40" sqref="AG40:AI40"/>
    </sheetView>
  </sheetViews>
  <sheetFormatPr defaultRowHeight="12.75" outlineLevelRow="3"/>
  <cols>
    <col min="1" max="1" width="9.140625" style="266"/>
    <col min="2" max="2" width="9.42578125" style="264" customWidth="1"/>
    <col min="3" max="3" width="71" style="266" customWidth="1"/>
    <col min="4" max="4" width="46.85546875" style="266" customWidth="1"/>
    <col min="5" max="5" width="36" style="266" customWidth="1"/>
    <col min="6" max="6" width="28.42578125" style="266" customWidth="1"/>
    <col min="7" max="7" width="13.7109375" style="266" customWidth="1"/>
    <col min="8" max="8" width="20.28515625" style="266" customWidth="1"/>
    <col min="9" max="9" width="14.85546875" style="266" customWidth="1"/>
    <col min="10" max="10" width="29.42578125" style="266" customWidth="1"/>
    <col min="11" max="11" width="13" style="266" customWidth="1"/>
    <col min="12" max="12" width="35" style="266" customWidth="1"/>
    <col min="13" max="13" width="47.28515625" style="266" customWidth="1"/>
    <col min="14" max="15" width="9.140625" style="266"/>
    <col min="16" max="16" width="12.85546875" style="266" bestFit="1" customWidth="1"/>
    <col min="17" max="17" width="9.140625" style="266"/>
    <col min="18" max="18" width="13.140625" style="266" bestFit="1" customWidth="1"/>
    <col min="19" max="19" width="9.140625" style="266"/>
    <col min="20" max="20" width="13.85546875" style="266" bestFit="1" customWidth="1"/>
    <col min="21" max="16384" width="9.140625" style="266"/>
  </cols>
  <sheetData>
    <row r="1" spans="2:16" ht="32.25" customHeight="1" thickBot="1">
      <c r="C1" s="265"/>
      <c r="D1" s="265"/>
      <c r="E1" s="265"/>
      <c r="F1" s="265"/>
      <c r="G1" s="265"/>
      <c r="H1" s="265"/>
      <c r="I1" s="265"/>
      <c r="J1" s="265"/>
      <c r="K1" s="265"/>
      <c r="L1" s="265"/>
      <c r="M1" s="265"/>
      <c r="P1" s="267">
        <v>10660</v>
      </c>
    </row>
    <row r="2" spans="2:16" ht="72.75" customHeight="1" thickTop="1" thickBot="1">
      <c r="B2" s="268"/>
      <c r="C2" s="269" t="s">
        <v>209</v>
      </c>
      <c r="D2" s="269"/>
      <c r="E2" s="269"/>
      <c r="F2" s="269"/>
      <c r="G2" s="269"/>
      <c r="H2" s="269"/>
      <c r="I2" s="269"/>
      <c r="J2" s="269"/>
      <c r="K2" s="269"/>
      <c r="L2" s="269"/>
      <c r="M2" s="270"/>
    </row>
    <row r="3" spans="2:16" ht="33" customHeight="1" thickTop="1" thickBot="1">
      <c r="B3" s="271"/>
      <c r="C3" s="272" t="s">
        <v>210</v>
      </c>
      <c r="D3" s="273"/>
      <c r="E3" s="273"/>
      <c r="F3" s="273"/>
      <c r="G3" s="273"/>
      <c r="H3" s="273"/>
      <c r="I3" s="273"/>
      <c r="J3" s="273"/>
      <c r="K3" s="273"/>
      <c r="L3" s="273"/>
      <c r="M3" s="274"/>
    </row>
    <row r="4" spans="2:16" ht="34.5" customHeight="1" thickTop="1" thickBot="1">
      <c r="B4" s="275">
        <v>1</v>
      </c>
      <c r="C4" s="276" t="s">
        <v>211</v>
      </c>
      <c r="D4" s="277"/>
      <c r="E4" s="277"/>
      <c r="F4" s="277"/>
      <c r="G4" s="277"/>
      <c r="H4" s="277"/>
      <c r="I4" s="277"/>
      <c r="J4" s="277"/>
      <c r="K4" s="278"/>
      <c r="L4" s="278"/>
      <c r="M4" s="279"/>
    </row>
    <row r="5" spans="2:16" ht="45" customHeight="1" thickTop="1" thickBot="1">
      <c r="B5" s="275"/>
      <c r="C5" s="280" t="s">
        <v>14</v>
      </c>
      <c r="D5" s="281" t="s">
        <v>212</v>
      </c>
      <c r="E5" s="281"/>
      <c r="F5" s="281"/>
      <c r="G5" s="281"/>
      <c r="H5" s="281"/>
      <c r="I5" s="281"/>
      <c r="J5" s="281"/>
      <c r="K5" s="281"/>
      <c r="L5" s="281"/>
      <c r="M5" s="282"/>
    </row>
    <row r="6" spans="2:16" ht="21.75" customHeight="1" thickTop="1" thickBot="1">
      <c r="B6" s="275"/>
      <c r="C6" s="280" t="s">
        <v>213</v>
      </c>
      <c r="D6" s="283">
        <f>D176</f>
        <v>2278700.0346389217</v>
      </c>
      <c r="E6" s="283"/>
      <c r="F6" s="283"/>
      <c r="G6" s="283"/>
      <c r="H6" s="283"/>
      <c r="I6" s="283"/>
      <c r="J6" s="283"/>
      <c r="K6" s="284"/>
      <c r="L6" s="284"/>
      <c r="M6" s="285"/>
    </row>
    <row r="7" spans="2:16" ht="21.75" customHeight="1" thickTop="1" thickBot="1">
      <c r="B7" s="275"/>
      <c r="C7" s="280" t="s">
        <v>214</v>
      </c>
      <c r="D7" s="283">
        <f>D43</f>
        <v>140000</v>
      </c>
      <c r="E7" s="283"/>
      <c r="F7" s="283"/>
      <c r="G7" s="283"/>
      <c r="H7" s="283"/>
      <c r="I7" s="283"/>
      <c r="J7" s="283"/>
      <c r="K7" s="284"/>
      <c r="L7" s="284"/>
      <c r="M7" s="285"/>
    </row>
    <row r="8" spans="2:16" ht="16.5" customHeight="1" thickTop="1" thickBot="1">
      <c r="B8" s="275"/>
      <c r="C8" s="280" t="s">
        <v>215</v>
      </c>
      <c r="D8" s="283">
        <f>I98+D98</f>
        <v>6226401570.333334</v>
      </c>
      <c r="E8" s="283"/>
      <c r="F8" s="283"/>
      <c r="G8" s="283"/>
      <c r="H8" s="283"/>
      <c r="I8" s="283"/>
      <c r="J8" s="283"/>
      <c r="K8" s="284"/>
      <c r="L8" s="284"/>
      <c r="M8" s="285"/>
    </row>
    <row r="9" spans="2:16" ht="49.5" customHeight="1" thickTop="1" thickBot="1">
      <c r="B9" s="275"/>
      <c r="C9" s="286" t="s">
        <v>216</v>
      </c>
      <c r="D9" s="287" t="s">
        <v>217</v>
      </c>
      <c r="E9" s="287"/>
      <c r="F9" s="287"/>
      <c r="G9" s="287"/>
      <c r="H9" s="287"/>
      <c r="I9" s="287"/>
      <c r="J9" s="287"/>
      <c r="K9" s="288"/>
      <c r="L9" s="288"/>
      <c r="M9" s="289"/>
    </row>
    <row r="10" spans="2:16" s="266" customFormat="1" ht="29.25" customHeight="1" thickTop="1" thickBot="1">
      <c r="B10" s="275"/>
      <c r="C10" s="290" t="s">
        <v>218</v>
      </c>
      <c r="D10" s="291" t="s">
        <v>219</v>
      </c>
      <c r="E10" s="291"/>
      <c r="F10" s="291"/>
      <c r="G10" s="291"/>
      <c r="H10" s="291"/>
      <c r="I10" s="291"/>
      <c r="J10" s="291"/>
      <c r="K10" s="291"/>
      <c r="L10" s="291"/>
      <c r="M10" s="292"/>
    </row>
    <row r="11" spans="2:16" s="266" customFormat="1" ht="68.25" customHeight="1" thickTop="1" thickBot="1">
      <c r="B11" s="275"/>
      <c r="C11" s="293" t="s">
        <v>220</v>
      </c>
      <c r="D11" s="294" t="s">
        <v>221</v>
      </c>
      <c r="E11" s="295"/>
      <c r="F11" s="295"/>
      <c r="G11" s="295"/>
      <c r="H11" s="295"/>
      <c r="I11" s="295"/>
      <c r="J11" s="295"/>
      <c r="K11" s="295"/>
      <c r="L11" s="295"/>
      <c r="M11" s="296"/>
    </row>
    <row r="12" spans="2:16" s="266" customFormat="1" ht="54.75" customHeight="1" thickTop="1" thickBot="1">
      <c r="B12" s="275"/>
      <c r="C12" s="293" t="s">
        <v>222</v>
      </c>
      <c r="D12" s="297" t="s">
        <v>223</v>
      </c>
      <c r="E12" s="298"/>
      <c r="F12" s="298"/>
      <c r="G12" s="298"/>
      <c r="H12" s="298"/>
      <c r="I12" s="298"/>
      <c r="J12" s="298"/>
      <c r="K12" s="298"/>
      <c r="L12" s="298"/>
      <c r="M12" s="299"/>
    </row>
    <row r="13" spans="2:16" s="266" customFormat="1" ht="54.75" customHeight="1" thickTop="1" thickBot="1">
      <c r="B13" s="275"/>
      <c r="C13" s="293" t="s">
        <v>224</v>
      </c>
      <c r="D13" s="298" t="s">
        <v>225</v>
      </c>
      <c r="E13" s="298"/>
      <c r="F13" s="298"/>
      <c r="G13" s="298"/>
      <c r="H13" s="298"/>
      <c r="I13" s="298"/>
      <c r="J13" s="298"/>
      <c r="K13" s="298"/>
      <c r="L13" s="298"/>
      <c r="M13" s="299"/>
    </row>
    <row r="14" spans="2:16" s="266" customFormat="1" ht="42" customHeight="1" thickTop="1" thickBot="1">
      <c r="B14" s="275"/>
      <c r="C14" s="300" t="s">
        <v>226</v>
      </c>
      <c r="D14" s="301">
        <f>D191</f>
        <v>824896.78857217298</v>
      </c>
      <c r="E14" s="298"/>
      <c r="F14" s="298"/>
      <c r="G14" s="298"/>
      <c r="H14" s="298"/>
      <c r="I14" s="298"/>
      <c r="J14" s="298"/>
      <c r="K14" s="298"/>
      <c r="L14" s="298"/>
      <c r="M14" s="299"/>
    </row>
    <row r="15" spans="2:16" s="266" customFormat="1" ht="30" customHeight="1" thickTop="1" thickBot="1">
      <c r="B15" s="275"/>
      <c r="C15" s="302" t="s">
        <v>227</v>
      </c>
      <c r="D15" s="303" t="s">
        <v>228</v>
      </c>
      <c r="E15" s="303"/>
      <c r="F15" s="303"/>
      <c r="G15" s="303"/>
      <c r="H15" s="303"/>
      <c r="I15" s="303"/>
      <c r="J15" s="303"/>
      <c r="K15" s="303"/>
      <c r="L15" s="303"/>
      <c r="M15" s="304"/>
    </row>
    <row r="16" spans="2:16" s="266" customFormat="1" ht="45" customHeight="1" thickTop="1" thickBot="1">
      <c r="B16" s="275"/>
      <c r="C16" s="290" t="s">
        <v>229</v>
      </c>
      <c r="D16" s="305" t="s">
        <v>230</v>
      </c>
      <c r="E16" s="305"/>
      <c r="F16" s="305"/>
      <c r="G16" s="305"/>
      <c r="H16" s="305"/>
      <c r="I16" s="305"/>
      <c r="J16" s="305"/>
      <c r="K16" s="305"/>
      <c r="L16" s="305"/>
      <c r="M16" s="306"/>
    </row>
    <row r="17" spans="2:18" s="266" customFormat="1" ht="51.75" hidden="1" customHeight="1" outlineLevel="3" thickTop="1" thickBot="1">
      <c r="B17" s="275"/>
      <c r="C17" s="293" t="s">
        <v>220</v>
      </c>
      <c r="D17" s="298" t="s">
        <v>231</v>
      </c>
      <c r="E17" s="298"/>
      <c r="F17" s="298" t="s">
        <v>231</v>
      </c>
      <c r="G17" s="298"/>
      <c r="H17" s="298" t="s">
        <v>231</v>
      </c>
      <c r="I17" s="298"/>
      <c r="J17" s="298" t="s">
        <v>231</v>
      </c>
      <c r="K17" s="298"/>
      <c r="L17" s="298" t="s">
        <v>231</v>
      </c>
      <c r="M17" s="299"/>
    </row>
    <row r="18" spans="2:18" s="266" customFormat="1" ht="49.5" hidden="1" customHeight="1" outlineLevel="3" thickTop="1" thickBot="1">
      <c r="B18" s="275"/>
      <c r="C18" s="293" t="s">
        <v>222</v>
      </c>
      <c r="D18" s="298" t="s">
        <v>231</v>
      </c>
      <c r="E18" s="298"/>
      <c r="F18" s="298" t="s">
        <v>231</v>
      </c>
      <c r="G18" s="298"/>
      <c r="H18" s="298" t="s">
        <v>231</v>
      </c>
      <c r="I18" s="298"/>
      <c r="J18" s="298" t="s">
        <v>231</v>
      </c>
      <c r="K18" s="298"/>
      <c r="L18" s="298" t="s">
        <v>231</v>
      </c>
      <c r="M18" s="299"/>
    </row>
    <row r="19" spans="2:18" s="266" customFormat="1" ht="55.5" hidden="1" customHeight="1" outlineLevel="3" thickTop="1" thickBot="1">
      <c r="B19" s="275"/>
      <c r="C19" s="293" t="s">
        <v>224</v>
      </c>
      <c r="D19" s="298" t="s">
        <v>231</v>
      </c>
      <c r="E19" s="298"/>
      <c r="F19" s="298" t="s">
        <v>231</v>
      </c>
      <c r="G19" s="298"/>
      <c r="H19" s="298" t="s">
        <v>231</v>
      </c>
      <c r="I19" s="298"/>
      <c r="J19" s="298" t="s">
        <v>231</v>
      </c>
      <c r="K19" s="298"/>
      <c r="L19" s="298" t="s">
        <v>231</v>
      </c>
      <c r="M19" s="299"/>
    </row>
    <row r="20" spans="2:18" s="266" customFormat="1" ht="39" customHeight="1" collapsed="1" thickTop="1" thickBot="1">
      <c r="B20" s="275"/>
      <c r="C20" s="300" t="s">
        <v>226</v>
      </c>
      <c r="D20" s="307">
        <f>L188+I188</f>
        <v>1453803.2460667491</v>
      </c>
      <c r="E20" s="308"/>
      <c r="F20" s="308"/>
      <c r="G20" s="308"/>
      <c r="H20" s="308"/>
      <c r="I20" s="308"/>
      <c r="J20" s="308"/>
      <c r="K20" s="308"/>
      <c r="L20" s="308"/>
      <c r="M20" s="309"/>
    </row>
    <row r="21" spans="2:18" s="266" customFormat="1" ht="37.5" customHeight="1" thickTop="1" thickBot="1">
      <c r="B21" s="275"/>
      <c r="C21" s="310" t="s">
        <v>227</v>
      </c>
      <c r="D21" s="311" t="s">
        <v>232</v>
      </c>
      <c r="E21" s="311"/>
      <c r="F21" s="311"/>
      <c r="G21" s="311"/>
      <c r="H21" s="311"/>
      <c r="I21" s="311"/>
      <c r="J21" s="311"/>
      <c r="K21" s="311"/>
      <c r="L21" s="311"/>
      <c r="M21" s="312"/>
    </row>
    <row r="22" spans="2:18" s="266" customFormat="1" ht="66.75" hidden="1" customHeight="1" outlineLevel="1" thickTop="1" thickBot="1">
      <c r="B22" s="313"/>
      <c r="C22" s="314" t="s">
        <v>233</v>
      </c>
      <c r="D22" s="315"/>
      <c r="E22" s="316"/>
      <c r="F22" s="315"/>
      <c r="G22" s="316"/>
      <c r="H22" s="315"/>
      <c r="I22" s="316"/>
      <c r="J22" s="315"/>
      <c r="K22" s="316"/>
      <c r="L22" s="315"/>
      <c r="M22" s="317"/>
    </row>
    <row r="23" spans="2:18" ht="18" hidden="1" customHeight="1" outlineLevel="1" thickTop="1" thickBot="1">
      <c r="B23" s="313"/>
      <c r="C23" s="318" t="s">
        <v>234</v>
      </c>
      <c r="D23" s="319"/>
      <c r="E23" s="319"/>
      <c r="F23" s="319"/>
      <c r="G23" s="319"/>
      <c r="H23" s="319"/>
      <c r="I23" s="319"/>
      <c r="J23" s="319"/>
      <c r="K23" s="319"/>
      <c r="L23" s="319"/>
      <c r="M23" s="320"/>
    </row>
    <row r="24" spans="2:18" ht="21" hidden="1" customHeight="1" outlineLevel="1" thickTop="1" thickBot="1">
      <c r="B24" s="321"/>
      <c r="C24" s="318" t="s">
        <v>235</v>
      </c>
      <c r="D24" s="319"/>
      <c r="E24" s="319"/>
      <c r="F24" s="319"/>
      <c r="G24" s="319"/>
      <c r="H24" s="319"/>
      <c r="I24" s="319"/>
      <c r="J24" s="319"/>
      <c r="K24" s="319"/>
      <c r="L24" s="319"/>
      <c r="M24" s="320"/>
    </row>
    <row r="25" spans="2:18" ht="35.25" customHeight="1" collapsed="1" thickTop="1" thickBot="1">
      <c r="B25" s="275">
        <v>2</v>
      </c>
      <c r="C25" s="276" t="s">
        <v>236</v>
      </c>
      <c r="D25" s="277"/>
      <c r="E25" s="277"/>
      <c r="F25" s="277"/>
      <c r="G25" s="277"/>
      <c r="H25" s="277"/>
      <c r="I25" s="277"/>
      <c r="J25" s="277"/>
      <c r="K25" s="278"/>
      <c r="L25" s="278"/>
      <c r="M25" s="279"/>
      <c r="O25"/>
    </row>
    <row r="26" spans="2:18" ht="21" customHeight="1" thickTop="1" thickBot="1">
      <c r="B26" s="275"/>
      <c r="C26" s="322" t="s">
        <v>237</v>
      </c>
      <c r="D26" s="323"/>
      <c r="E26" s="323"/>
      <c r="F26" s="323"/>
      <c r="G26" s="323"/>
      <c r="H26" s="323"/>
      <c r="I26" s="323"/>
      <c r="J26" s="323"/>
      <c r="K26" s="324"/>
      <c r="L26" s="324"/>
      <c r="M26" s="325"/>
    </row>
    <row r="27" spans="2:18" ht="99" customHeight="1" thickTop="1" thickBot="1">
      <c r="B27" s="275"/>
      <c r="C27" s="326" t="s">
        <v>238</v>
      </c>
      <c r="D27" s="327" t="str">
        <f>[1]Input3!B7</f>
        <v xml:space="preserve"> Paracetamol 0.5g tablets  N10</v>
      </c>
      <c r="E27" s="328" t="str">
        <f>[1]Input3!B8</f>
        <v xml:space="preserve"> Spiramycin 3mln ED  tablet N10</v>
      </c>
      <c r="F27" s="328"/>
      <c r="G27" s="328" t="str">
        <f>[1]Input3!B10</f>
        <v>Pancreatini  tablets  N60</v>
      </c>
      <c r="H27" s="328"/>
      <c r="I27" s="328" t="str">
        <f>[1]Input3!B13</f>
        <v>Ascorb Acid tablets  N10</v>
      </c>
      <c r="J27" s="328"/>
      <c r="K27" s="328" t="str">
        <f>[1]Input3!B16</f>
        <v>Spironalakton 100 mg N30 kap и Rabeprazol 20mg/Domperidon30mg N30 capsul</v>
      </c>
      <c r="L27" s="328"/>
      <c r="M27" s="329"/>
      <c r="O27"/>
      <c r="P27"/>
      <c r="Q27"/>
    </row>
    <row r="28" spans="2:18" ht="273" customHeight="1" thickTop="1" thickBot="1">
      <c r="B28" s="275"/>
      <c r="C28" s="280" t="s">
        <v>239</v>
      </c>
      <c r="D28" s="330"/>
      <c r="E28" s="331"/>
      <c r="F28" s="331"/>
      <c r="G28" s="331"/>
      <c r="H28" s="331"/>
      <c r="I28" s="331"/>
      <c r="J28" s="331"/>
      <c r="K28" s="331"/>
      <c r="L28" s="331"/>
      <c r="M28" s="332"/>
      <c r="O28"/>
      <c r="P28"/>
      <c r="R28"/>
    </row>
    <row r="29" spans="2:18" ht="129.75" hidden="1" customHeight="1" outlineLevel="1">
      <c r="B29" s="275"/>
      <c r="C29" s="333" t="s">
        <v>240</v>
      </c>
      <c r="D29" s="334" t="s">
        <v>241</v>
      </c>
      <c r="E29" s="334"/>
      <c r="F29" s="334"/>
      <c r="G29" s="334"/>
      <c r="H29" s="334"/>
      <c r="I29" s="334"/>
      <c r="J29" s="334"/>
      <c r="K29" s="334"/>
      <c r="L29" s="334"/>
      <c r="M29" s="335"/>
    </row>
    <row r="30" spans="2:18" ht="287.25" customHeight="1" collapsed="1" thickTop="1" thickBot="1">
      <c r="B30" s="275"/>
      <c r="C30" s="333"/>
      <c r="D30" s="334"/>
      <c r="E30" s="334"/>
      <c r="F30" s="334"/>
      <c r="G30" s="334"/>
      <c r="H30" s="334"/>
      <c r="I30" s="334"/>
      <c r="J30" s="334"/>
      <c r="K30" s="334"/>
      <c r="L30" s="334"/>
      <c r="M30" s="335"/>
    </row>
    <row r="31" spans="2:18" ht="72.75" customHeight="1" thickTop="1" thickBot="1">
      <c r="B31" s="275"/>
      <c r="C31" s="336"/>
      <c r="D31" s="334" t="s">
        <v>242</v>
      </c>
      <c r="E31" s="334"/>
      <c r="F31" s="334"/>
      <c r="G31" s="334"/>
      <c r="H31" s="334"/>
      <c r="I31" s="334"/>
      <c r="J31" s="334"/>
      <c r="K31" s="334"/>
      <c r="L31" s="334"/>
      <c r="M31" s="335"/>
    </row>
    <row r="32" spans="2:18" ht="50.25" customHeight="1" thickTop="1" thickBot="1">
      <c r="B32" s="275"/>
      <c r="C32" s="337" t="s">
        <v>243</v>
      </c>
      <c r="D32" s="338" t="s">
        <v>244</v>
      </c>
      <c r="E32" s="338"/>
      <c r="F32" s="338"/>
      <c r="G32" s="338"/>
      <c r="H32" s="338"/>
      <c r="I32" s="338"/>
      <c r="J32" s="338"/>
      <c r="K32" s="339"/>
      <c r="L32" s="339"/>
      <c r="M32" s="340"/>
    </row>
    <row r="33" spans="2:18" ht="154.5" hidden="1" customHeight="1" outlineLevel="1" thickTop="1" thickBot="1">
      <c r="B33" s="275"/>
      <c r="C33" s="337" t="s">
        <v>245</v>
      </c>
      <c r="D33" s="341" t="s">
        <v>246</v>
      </c>
      <c r="E33" s="342"/>
      <c r="F33" s="342"/>
      <c r="G33" s="342"/>
      <c r="H33" s="342"/>
      <c r="I33" s="342"/>
      <c r="J33" s="342"/>
      <c r="K33" s="342"/>
      <c r="L33" s="342"/>
      <c r="M33" s="343"/>
    </row>
    <row r="34" spans="2:18" ht="80.25" customHeight="1" collapsed="1" thickTop="1" thickBot="1">
      <c r="B34" s="275"/>
      <c r="C34" s="337" t="s">
        <v>247</v>
      </c>
      <c r="D34" s="344" t="s">
        <v>248</v>
      </c>
      <c r="E34" s="344"/>
      <c r="F34" s="344"/>
      <c r="G34" s="344"/>
      <c r="H34" s="344"/>
      <c r="I34" s="344"/>
      <c r="J34" s="344"/>
      <c r="K34" s="345"/>
      <c r="L34" s="345"/>
      <c r="M34" s="346"/>
    </row>
    <row r="35" spans="2:18" ht="41.25" customHeight="1" thickTop="1" thickBot="1">
      <c r="B35" s="275"/>
      <c r="C35" s="337" t="s">
        <v>249</v>
      </c>
      <c r="D35" s="347" t="s">
        <v>250</v>
      </c>
      <c r="E35" s="348"/>
      <c r="F35" s="348"/>
      <c r="G35" s="348"/>
      <c r="H35" s="348"/>
      <c r="I35" s="348"/>
      <c r="J35" s="348"/>
      <c r="K35" s="348"/>
      <c r="L35" s="348"/>
      <c r="M35" s="349"/>
    </row>
    <row r="36" spans="2:18" ht="45" customHeight="1" thickTop="1" thickBot="1">
      <c r="B36" s="275"/>
      <c r="C36" s="280" t="s">
        <v>251</v>
      </c>
      <c r="D36" s="350" t="s">
        <v>252</v>
      </c>
      <c r="E36" s="351"/>
      <c r="F36" s="351"/>
      <c r="G36" s="351"/>
      <c r="H36" s="351"/>
      <c r="I36" s="351"/>
      <c r="J36" s="351"/>
      <c r="K36" s="351"/>
      <c r="L36" s="351"/>
      <c r="M36" s="352"/>
      <c r="O36"/>
    </row>
    <row r="37" spans="2:18" ht="34.5" customHeight="1" thickTop="1" thickBot="1">
      <c r="B37" s="275"/>
      <c r="C37" s="280" t="s">
        <v>253</v>
      </c>
      <c r="D37" s="353">
        <f>[1]Input3!H7</f>
        <v>9.3333333333333338E-2</v>
      </c>
      <c r="E37" s="354"/>
      <c r="F37" s="354"/>
      <c r="G37" s="354"/>
      <c r="H37" s="354"/>
      <c r="I37" s="354"/>
      <c r="J37" s="354"/>
      <c r="K37" s="354"/>
      <c r="L37" s="354"/>
      <c r="M37" s="355"/>
    </row>
    <row r="38" spans="2:18" ht="27.75" hidden="1" customHeight="1" outlineLevel="1">
      <c r="B38" s="275"/>
      <c r="C38" s="280" t="s">
        <v>254</v>
      </c>
      <c r="D38" s="356"/>
      <c r="E38" s="356"/>
      <c r="F38" s="356"/>
      <c r="G38" s="356"/>
      <c r="H38" s="356"/>
      <c r="I38" s="356"/>
      <c r="J38" s="356"/>
      <c r="K38" s="356"/>
      <c r="L38" s="357"/>
      <c r="M38" s="358"/>
    </row>
    <row r="39" spans="2:18" ht="48" customHeight="1" collapsed="1" thickTop="1" thickBot="1">
      <c r="B39" s="275"/>
      <c r="C39" s="359" t="s">
        <v>255</v>
      </c>
      <c r="D39" s="360">
        <f>[1]Input3!C7</f>
        <v>1500000</v>
      </c>
      <c r="E39" s="361"/>
      <c r="F39" s="361"/>
      <c r="G39" s="361"/>
      <c r="H39" s="361"/>
      <c r="I39" s="361"/>
      <c r="J39" s="361"/>
      <c r="K39" s="361"/>
      <c r="L39" s="361"/>
      <c r="M39" s="362"/>
    </row>
    <row r="40" spans="2:18" ht="17.25" hidden="1" customHeight="1" outlineLevel="1">
      <c r="B40" s="275"/>
      <c r="C40" s="363"/>
      <c r="D40" s="364">
        <f>D39+I39</f>
        <v>1500000</v>
      </c>
      <c r="E40" s="365"/>
      <c r="F40" s="365"/>
      <c r="G40" s="365"/>
      <c r="H40" s="365"/>
      <c r="I40" s="365"/>
      <c r="J40" s="365"/>
      <c r="K40" s="365"/>
      <c r="L40" s="365"/>
      <c r="M40" s="366"/>
      <c r="R40" s="367"/>
    </row>
    <row r="41" spans="2:18" ht="8.25" hidden="1" customHeight="1" outlineLevel="1" collapsed="1">
      <c r="B41" s="275"/>
      <c r="C41" s="368"/>
      <c r="D41" s="369"/>
      <c r="E41" s="370"/>
      <c r="F41" s="370"/>
      <c r="G41" s="370"/>
      <c r="H41" s="370"/>
      <c r="I41" s="370"/>
      <c r="J41" s="370"/>
      <c r="K41" s="370"/>
      <c r="L41" s="370"/>
      <c r="M41" s="371"/>
    </row>
    <row r="42" spans="2:18" ht="60.75" customHeight="1" collapsed="1" thickTop="1" thickBot="1">
      <c r="B42" s="275"/>
      <c r="C42" s="359" t="s">
        <v>256</v>
      </c>
      <c r="D42" s="360">
        <f>D39*D37</f>
        <v>140000</v>
      </c>
      <c r="E42" s="361"/>
      <c r="F42" s="361"/>
      <c r="G42" s="361"/>
      <c r="H42" s="361"/>
      <c r="I42" s="361"/>
      <c r="J42" s="361"/>
      <c r="K42" s="361"/>
      <c r="L42" s="361"/>
      <c r="M42" s="362"/>
    </row>
    <row r="43" spans="2:18" ht="46.5" hidden="1" customHeight="1" outlineLevel="1" thickBot="1">
      <c r="B43" s="275"/>
      <c r="C43" s="372"/>
      <c r="D43" s="373">
        <f>D42+I42</f>
        <v>140000</v>
      </c>
      <c r="E43" s="374"/>
      <c r="F43" s="374"/>
      <c r="G43" s="374"/>
      <c r="H43" s="374"/>
      <c r="I43" s="374"/>
      <c r="J43" s="374"/>
      <c r="K43" s="374"/>
      <c r="L43" s="374"/>
      <c r="M43" s="375"/>
      <c r="O43"/>
    </row>
    <row r="44" spans="2:18" s="266" customFormat="1" ht="34.5" customHeight="1" collapsed="1" thickTop="1" thickBot="1">
      <c r="B44" s="275">
        <v>3</v>
      </c>
      <c r="C44" s="376" t="s">
        <v>257</v>
      </c>
      <c r="D44" s="377"/>
      <c r="E44" s="377"/>
      <c r="F44" s="377"/>
      <c r="G44" s="377"/>
      <c r="H44" s="377"/>
      <c r="I44" s="377"/>
      <c r="J44" s="377"/>
      <c r="K44" s="377"/>
      <c r="L44" s="377"/>
      <c r="M44" s="378"/>
    </row>
    <row r="45" spans="2:18" s="266" customFormat="1" ht="24.75" customHeight="1" thickTop="1" thickBot="1">
      <c r="B45" s="275"/>
      <c r="C45" s="379" t="s">
        <v>128</v>
      </c>
      <c r="D45" s="380"/>
      <c r="E45" s="380"/>
      <c r="F45" s="380"/>
      <c r="G45" s="380"/>
      <c r="H45" s="380"/>
      <c r="I45" s="380"/>
      <c r="J45" s="380"/>
      <c r="K45" s="380"/>
      <c r="L45" s="380"/>
      <c r="M45" s="381"/>
    </row>
    <row r="46" spans="2:18" s="266" customFormat="1" ht="32.25" customHeight="1" thickTop="1" thickBot="1">
      <c r="B46" s="275"/>
      <c r="C46" s="382" t="s">
        <v>258</v>
      </c>
      <c r="D46" s="344" t="s">
        <v>259</v>
      </c>
      <c r="E46" s="344"/>
      <c r="F46" s="344"/>
      <c r="G46" s="344"/>
      <c r="H46" s="344"/>
      <c r="I46" s="344"/>
      <c r="J46" s="344"/>
      <c r="K46" s="344"/>
      <c r="L46" s="344"/>
      <c r="M46" s="346"/>
    </row>
    <row r="47" spans="2:18" s="266" customFormat="1" ht="34.5" customHeight="1" thickTop="1" thickBot="1">
      <c r="B47" s="275"/>
      <c r="C47" s="382" t="s">
        <v>260</v>
      </c>
      <c r="D47" s="383" t="s">
        <v>261</v>
      </c>
      <c r="E47" s="383"/>
      <c r="F47" s="383"/>
      <c r="G47" s="383"/>
      <c r="H47" s="383"/>
      <c r="I47" s="383"/>
      <c r="J47" s="383"/>
      <c r="K47" s="383"/>
      <c r="L47" s="383"/>
      <c r="M47" s="384"/>
      <c r="R47" s="385"/>
    </row>
    <row r="48" spans="2:18" s="266" customFormat="1" ht="34.5" customHeight="1" thickTop="1" thickBot="1">
      <c r="B48" s="275"/>
      <c r="C48" s="382" t="s">
        <v>262</v>
      </c>
      <c r="D48" s="386">
        <v>300</v>
      </c>
      <c r="E48" s="387"/>
      <c r="F48" s="387"/>
      <c r="G48" s="387"/>
      <c r="H48" s="387"/>
      <c r="I48" s="387"/>
      <c r="J48" s="387"/>
      <c r="K48" s="387"/>
      <c r="L48" s="387"/>
      <c r="M48" s="388"/>
    </row>
    <row r="49" spans="2:18" s="266" customFormat="1" ht="24.75" customHeight="1" thickTop="1" thickBot="1">
      <c r="B49" s="275"/>
      <c r="C49" s="389" t="s">
        <v>263</v>
      </c>
      <c r="D49" s="390">
        <f>P57</f>
        <v>20740000</v>
      </c>
      <c r="E49" s="390"/>
      <c r="F49" s="390"/>
      <c r="G49" s="390"/>
      <c r="H49" s="390"/>
      <c r="I49" s="390"/>
      <c r="J49" s="390"/>
      <c r="K49" s="390"/>
      <c r="L49" s="390"/>
      <c r="M49" s="391"/>
      <c r="P49" s="385">
        <f>34000000*0.6</f>
        <v>20400000</v>
      </c>
    </row>
    <row r="50" spans="2:18" s="266" customFormat="1" ht="24.75" hidden="1" customHeight="1">
      <c r="B50" s="275"/>
      <c r="C50" s="389"/>
      <c r="D50" s="392"/>
      <c r="E50" s="392"/>
      <c r="F50" s="344"/>
      <c r="G50" s="344"/>
      <c r="H50" s="344"/>
      <c r="I50" s="344"/>
      <c r="J50" s="344"/>
      <c r="K50" s="344"/>
      <c r="L50" s="344"/>
      <c r="M50" s="346"/>
      <c r="P50" s="385">
        <f t="shared" ref="P50:P51" si="0">34000000*0.6</f>
        <v>20400000</v>
      </c>
    </row>
    <row r="51" spans="2:18" s="266" customFormat="1" ht="15" hidden="1" customHeight="1">
      <c r="B51" s="275"/>
      <c r="C51" s="389"/>
      <c r="D51" s="392"/>
      <c r="E51" s="392"/>
      <c r="F51" s="392"/>
      <c r="G51" s="392"/>
      <c r="H51" s="392"/>
      <c r="I51" s="392"/>
      <c r="J51" s="392"/>
      <c r="K51" s="392"/>
      <c r="L51" s="392"/>
      <c r="M51" s="393"/>
      <c r="P51" s="385">
        <f t="shared" si="0"/>
        <v>20400000</v>
      </c>
    </row>
    <row r="52" spans="2:18" s="266" customFormat="1" ht="21" customHeight="1" thickTop="1" thickBot="1">
      <c r="B52" s="275"/>
      <c r="C52" s="382" t="s">
        <v>264</v>
      </c>
      <c r="D52" s="394">
        <v>0.1</v>
      </c>
      <c r="E52" s="394"/>
      <c r="F52" s="394"/>
      <c r="G52" s="394"/>
      <c r="H52" s="394"/>
      <c r="I52" s="394"/>
      <c r="J52" s="394"/>
      <c r="K52" s="394"/>
      <c r="L52" s="394"/>
      <c r="M52" s="395"/>
      <c r="P52" s="385">
        <f>34000000*0.8</f>
        <v>27200000</v>
      </c>
    </row>
    <row r="53" spans="2:18" s="266" customFormat="1" ht="24.75" customHeight="1" thickTop="1" thickBot="1">
      <c r="B53" s="275"/>
      <c r="C53" s="382" t="s">
        <v>265</v>
      </c>
      <c r="D53" s="390">
        <f>D49*D48*(1+D51)</f>
        <v>6222000000</v>
      </c>
      <c r="E53" s="390"/>
      <c r="F53" s="390"/>
      <c r="G53" s="390"/>
      <c r="H53" s="390"/>
      <c r="I53" s="390"/>
      <c r="J53" s="390"/>
      <c r="K53" s="390"/>
      <c r="L53" s="390"/>
      <c r="M53" s="391"/>
      <c r="P53" s="385">
        <f>34000000*0.74</f>
        <v>25160000</v>
      </c>
    </row>
    <row r="54" spans="2:18" s="266" customFormat="1" ht="24.75" hidden="1" customHeight="1" outlineLevel="1">
      <c r="B54" s="275"/>
      <c r="C54" s="382"/>
      <c r="D54" s="390"/>
      <c r="E54" s="390"/>
      <c r="F54" s="390"/>
      <c r="G54" s="390"/>
      <c r="H54" s="390"/>
      <c r="I54" s="390"/>
      <c r="J54" s="390"/>
      <c r="K54" s="390"/>
      <c r="L54" s="390"/>
      <c r="M54" s="391"/>
    </row>
    <row r="55" spans="2:18" s="266" customFormat="1" ht="27" customHeight="1" collapsed="1" thickTop="1" thickBot="1">
      <c r="B55" s="275"/>
      <c r="C55" s="322" t="s">
        <v>266</v>
      </c>
      <c r="D55" s="344"/>
      <c r="E55" s="344"/>
      <c r="F55" s="344"/>
      <c r="G55" s="344"/>
      <c r="H55" s="344"/>
      <c r="I55" s="344"/>
      <c r="J55" s="344"/>
      <c r="K55" s="344"/>
      <c r="L55" s="344"/>
      <c r="M55" s="346"/>
      <c r="P55" s="396">
        <f>220000/34000000</f>
        <v>6.4705882352941177E-3</v>
      </c>
    </row>
    <row r="56" spans="2:18" s="266" customFormat="1" ht="32.25" customHeight="1" thickTop="1" thickBot="1">
      <c r="B56" s="275"/>
      <c r="C56" s="397" t="s">
        <v>267</v>
      </c>
      <c r="D56" s="398"/>
      <c r="E56" s="398">
        <v>2018</v>
      </c>
      <c r="F56" s="398">
        <v>2019</v>
      </c>
      <c r="G56" s="398" t="s">
        <v>268</v>
      </c>
      <c r="H56" s="398" t="s">
        <v>269</v>
      </c>
      <c r="I56" s="398">
        <v>2018</v>
      </c>
      <c r="J56" s="398">
        <v>2019</v>
      </c>
      <c r="K56" s="398">
        <v>2020</v>
      </c>
      <c r="L56" s="399" t="s">
        <v>269</v>
      </c>
      <c r="M56" s="400" t="s">
        <v>270</v>
      </c>
      <c r="P56" s="266">
        <f>34000000*0.3</f>
        <v>10200000</v>
      </c>
      <c r="R56" s="385"/>
    </row>
    <row r="57" spans="2:18" s="266" customFormat="1" ht="32.25" customHeight="1" thickTop="1" thickBot="1">
      <c r="B57" s="275"/>
      <c r="C57" s="397"/>
      <c r="D57" s="398"/>
      <c r="E57" s="401" t="s">
        <v>271</v>
      </c>
      <c r="F57" s="402"/>
      <c r="G57" s="402"/>
      <c r="H57" s="403"/>
      <c r="I57" s="401" t="s">
        <v>272</v>
      </c>
      <c r="J57" s="402"/>
      <c r="K57" s="402"/>
      <c r="L57" s="403"/>
      <c r="M57" s="400"/>
      <c r="P57" s="404">
        <f>(P49+P52+P53+P56)/4</f>
        <v>20740000</v>
      </c>
      <c r="R57" s="385"/>
    </row>
    <row r="58" spans="2:18" s="266" customFormat="1" ht="40.5" customHeight="1" thickTop="1" thickBot="1">
      <c r="B58" s="275"/>
      <c r="C58" s="405" t="s">
        <v>273</v>
      </c>
      <c r="D58" s="406"/>
      <c r="E58" s="407">
        <f>'[1]парентер пит импо'!D108+'[1]серд-сос лек импорт'!D72+'[1]кардио невр импорт сумма'!C16+'[1]онколо импорт_в сум'!D70</f>
        <v>2082296</v>
      </c>
      <c r="F58" s="407">
        <f>'[1]парентер пит импо'!E108+'[1]серд-сос лек импорт'!E72+'[1]кардио невр импорт сумма'!D16+'[1]онколо импорт_в сум'!E70</f>
        <v>2264266</v>
      </c>
      <c r="G58" s="407">
        <f>'[1]парентер пит импо'!F108+'[1]серд-сос лек импорт'!F72+'[1]онколо импорт_в сум'!F70</f>
        <v>2063150</v>
      </c>
      <c r="H58" s="408">
        <f>AVERAGE(E58:G58)</f>
        <v>2136570.6666666665</v>
      </c>
      <c r="I58" s="409">
        <f>'[1]тонна_им перентерал'!F93+'[1]сер сос  тонн_импорт'!F56+'[1]_кардиол нев импорт тонн'!F55+'[1]онколо импорт в тоннах'!F55</f>
        <v>69634</v>
      </c>
      <c r="J58" s="409">
        <f>'[1]тонна_им перентерал'!H93+'[1]сер сос  тонн_импорт'!H56+'[1]_кардиол нев импорт тонн'!H55+'[1]онколо импорт в тоннах'!H55</f>
        <v>88352</v>
      </c>
      <c r="K58" s="409">
        <f>'[1]тонна_им перентерал'!J93+'[1]сер сос  тонн_импорт'!J56+'[1]_кардиол нев импорт тонн'!J55+'[1]онколо импорт в тоннах'!J55</f>
        <v>95931</v>
      </c>
      <c r="L58" s="410">
        <f>AVERAGE(I58:K58)</f>
        <v>84639</v>
      </c>
      <c r="M58" s="411">
        <f>H58/L58</f>
        <v>25.243335420629574</v>
      </c>
    </row>
    <row r="59" spans="2:18" s="266" customFormat="1" ht="38.25" customHeight="1" thickTop="1" thickBot="1">
      <c r="B59" s="275"/>
      <c r="C59" s="405" t="s">
        <v>274</v>
      </c>
      <c r="D59" s="412"/>
      <c r="E59" s="407">
        <f>'[1]парентера пи_экспорт'!D109+'[1]сер сосу стоим экспорт'!D105+'[1]онколог экспорт в сум'!D105</f>
        <v>9144</v>
      </c>
      <c r="F59" s="407">
        <f>'[1]парентера пи_экспорт'!E109+'[1]сер сосу стоим экспорт'!E105+'[1]онколог экспорт в сум'!E105</f>
        <v>10314</v>
      </c>
      <c r="G59" s="407">
        <f>'[1]парентера пи_экспорт'!F109+'[1]сер сосу стоим экспорт'!F105+'[1]онколог экспорт в сум'!F105</f>
        <v>34501</v>
      </c>
      <c r="H59" s="408">
        <f>AVERAGE(E59:G59)</f>
        <v>17986.333333333332</v>
      </c>
      <c r="I59" s="409">
        <f>'[1]экспортеров_в тонн'!E67/2</f>
        <v>2923.5</v>
      </c>
      <c r="J59" s="409">
        <f>'[1]экспортеров_в тонн'!G67/2</f>
        <v>2617.5</v>
      </c>
      <c r="K59" s="409">
        <f>'[1]экспортеров_в тонн'!I67/2</f>
        <v>5433</v>
      </c>
      <c r="L59" s="410">
        <f>AVERAGE(I59:K59)</f>
        <v>3658</v>
      </c>
      <c r="M59" s="411">
        <f>H59/L59</f>
        <v>4.9169856023327867</v>
      </c>
    </row>
    <row r="60" spans="2:18" s="266" customFormat="1" ht="37.5" customHeight="1" thickTop="1" thickBot="1">
      <c r="B60" s="275"/>
      <c r="C60" s="405" t="s">
        <v>275</v>
      </c>
      <c r="D60" s="413" t="s">
        <v>276</v>
      </c>
      <c r="E60" s="413"/>
      <c r="F60" s="413"/>
      <c r="G60" s="413"/>
      <c r="H60" s="413"/>
      <c r="I60" s="413"/>
      <c r="J60" s="413"/>
      <c r="K60" s="413"/>
      <c r="L60" s="413"/>
      <c r="M60" s="414"/>
    </row>
    <row r="61" spans="2:18" s="266" customFormat="1" ht="37.5" customHeight="1" thickTop="1" thickBot="1">
      <c r="B61" s="275"/>
      <c r="C61" s="405" t="s">
        <v>265</v>
      </c>
      <c r="D61" s="415">
        <f>G58</f>
        <v>2063150</v>
      </c>
      <c r="E61" s="416"/>
      <c r="F61" s="416"/>
      <c r="G61" s="416"/>
      <c r="H61" s="416"/>
      <c r="I61" s="416"/>
      <c r="J61" s="416"/>
      <c r="K61" s="416"/>
      <c r="L61" s="416"/>
      <c r="M61" s="417"/>
    </row>
    <row r="62" spans="2:18" s="266" customFormat="1" ht="21" customHeight="1" thickTop="1" thickBot="1">
      <c r="B62" s="275"/>
      <c r="C62" s="379" t="s">
        <v>277</v>
      </c>
      <c r="D62" s="380"/>
      <c r="E62" s="380"/>
      <c r="F62" s="380"/>
      <c r="G62" s="380"/>
      <c r="H62" s="380"/>
      <c r="I62" s="380"/>
      <c r="J62" s="380"/>
      <c r="K62" s="380"/>
      <c r="L62" s="380"/>
      <c r="M62" s="381"/>
    </row>
    <row r="63" spans="2:18" s="266" customFormat="1" ht="24.75" hidden="1" customHeight="1" outlineLevel="1">
      <c r="B63" s="275"/>
      <c r="C63" s="382" t="s">
        <v>258</v>
      </c>
      <c r="D63" s="344" t="str">
        <f>D46</f>
        <v>В Узбекистане официально зарегистрировано более 20 400  тысяч   парентерального больных,25 160  тысяч сердечно - сосудистых  больных, 32 тысяч  кардиологических иневрологических больных,100 тысяч онкологических больных</v>
      </c>
      <c r="E63" s="344"/>
      <c r="F63" s="344"/>
      <c r="G63" s="344"/>
      <c r="H63" s="344"/>
      <c r="I63" s="344"/>
      <c r="J63" s="344"/>
      <c r="K63" s="344"/>
      <c r="L63" s="344"/>
      <c r="M63" s="346"/>
    </row>
    <row r="64" spans="2:18" s="266" customFormat="1" ht="24.75" hidden="1" customHeight="1" outlineLevel="1">
      <c r="B64" s="275"/>
      <c r="C64" s="382" t="s">
        <v>278</v>
      </c>
      <c r="D64" s="418" t="s">
        <v>279</v>
      </c>
      <c r="E64" s="418"/>
      <c r="F64" s="418" t="s">
        <v>280</v>
      </c>
      <c r="G64" s="418" t="s">
        <v>281</v>
      </c>
      <c r="H64" s="418"/>
      <c r="I64" s="418" t="s">
        <v>282</v>
      </c>
      <c r="J64" s="399"/>
      <c r="K64" s="399"/>
      <c r="L64" s="399"/>
      <c r="M64" s="400"/>
    </row>
    <row r="65" spans="2:13" s="266" customFormat="1" ht="29.25" hidden="1" customHeight="1" outlineLevel="1">
      <c r="B65" s="275"/>
      <c r="C65" s="382" t="s">
        <v>283</v>
      </c>
      <c r="D65" s="419"/>
      <c r="E65" s="419"/>
      <c r="F65" s="419"/>
      <c r="G65" s="419"/>
      <c r="H65" s="419"/>
      <c r="I65" s="419"/>
      <c r="J65" s="420"/>
      <c r="K65" s="420"/>
      <c r="L65" s="420"/>
      <c r="M65" s="421"/>
    </row>
    <row r="66" spans="2:13" s="266" customFormat="1" ht="24.75" hidden="1" customHeight="1" outlineLevel="1">
      <c r="B66" s="275"/>
      <c r="C66" s="389" t="s">
        <v>284</v>
      </c>
      <c r="D66" s="418"/>
      <c r="E66" s="418"/>
      <c r="F66" s="418"/>
      <c r="G66" s="418"/>
      <c r="H66" s="418"/>
      <c r="I66" s="418"/>
      <c r="J66" s="399"/>
      <c r="K66" s="399"/>
      <c r="L66" s="399"/>
      <c r="M66" s="400"/>
    </row>
    <row r="67" spans="2:13" s="266" customFormat="1" ht="36" hidden="1" customHeight="1" outlineLevel="1">
      <c r="B67" s="275"/>
      <c r="C67" s="382" t="s">
        <v>285</v>
      </c>
      <c r="D67" s="418"/>
      <c r="E67" s="418"/>
      <c r="F67" s="418"/>
      <c r="G67" s="418"/>
      <c r="H67" s="418"/>
      <c r="I67" s="418"/>
      <c r="J67" s="399"/>
      <c r="K67" s="399"/>
      <c r="L67" s="399"/>
      <c r="M67" s="400"/>
    </row>
    <row r="68" spans="2:13" s="266" customFormat="1" ht="24.75" hidden="1" customHeight="1" outlineLevel="1">
      <c r="B68" s="275"/>
      <c r="C68" s="382" t="s">
        <v>264</v>
      </c>
      <c r="D68" s="422">
        <v>0.05</v>
      </c>
      <c r="E68" s="422"/>
      <c r="F68" s="422">
        <v>0.05</v>
      </c>
      <c r="G68" s="422">
        <v>0.05</v>
      </c>
      <c r="H68" s="422"/>
      <c r="I68" s="422">
        <v>0.05</v>
      </c>
      <c r="J68" s="399"/>
      <c r="K68" s="399"/>
      <c r="L68" s="399"/>
      <c r="M68" s="400"/>
    </row>
    <row r="69" spans="2:13" s="266" customFormat="1" ht="24.75" hidden="1" customHeight="1" outlineLevel="1">
      <c r="B69" s="275"/>
      <c r="C69" s="382" t="s">
        <v>286</v>
      </c>
      <c r="D69" s="418"/>
      <c r="E69" s="418"/>
      <c r="F69" s="418"/>
      <c r="G69" s="418"/>
      <c r="H69" s="418"/>
      <c r="I69" s="418"/>
      <c r="J69" s="399"/>
      <c r="K69" s="399"/>
      <c r="L69" s="399"/>
      <c r="M69" s="400"/>
    </row>
    <row r="70" spans="2:13" s="266" customFormat="1" ht="24.75" hidden="1" customHeight="1" outlineLevel="1">
      <c r="B70" s="275"/>
      <c r="C70" s="382" t="s">
        <v>287</v>
      </c>
      <c r="D70" s="419">
        <f>D65*D66*$D$54</f>
        <v>0</v>
      </c>
      <c r="E70" s="419"/>
      <c r="F70" s="419">
        <f>F65*F66*$D$54</f>
        <v>0</v>
      </c>
      <c r="G70" s="419">
        <f>G65*G66*$D$54</f>
        <v>0</v>
      </c>
      <c r="H70" s="419"/>
      <c r="I70" s="419">
        <f>I65*I66*$D$54</f>
        <v>0</v>
      </c>
      <c r="J70" s="423"/>
      <c r="K70" s="423"/>
      <c r="L70" s="423"/>
      <c r="M70" s="424"/>
    </row>
    <row r="71" spans="2:13" s="266" customFormat="1" ht="24.75" hidden="1" customHeight="1" outlineLevel="1">
      <c r="B71" s="275"/>
      <c r="C71" s="382" t="s">
        <v>288</v>
      </c>
      <c r="D71" s="425">
        <f>D70</f>
        <v>0</v>
      </c>
      <c r="E71" s="425"/>
      <c r="F71" s="425"/>
      <c r="G71" s="425"/>
      <c r="H71" s="425"/>
      <c r="I71" s="425"/>
      <c r="J71" s="423"/>
      <c r="K71" s="423"/>
      <c r="L71" s="423"/>
      <c r="M71" s="424"/>
    </row>
    <row r="72" spans="2:13" s="266" customFormat="1" ht="28.5" customHeight="1" collapsed="1" thickTop="1" thickBot="1">
      <c r="B72" s="275"/>
      <c r="C72" s="322" t="s">
        <v>289</v>
      </c>
      <c r="D72" s="344"/>
      <c r="E72" s="344"/>
      <c r="F72" s="344"/>
      <c r="G72" s="344"/>
      <c r="H72" s="344"/>
      <c r="I72" s="344"/>
      <c r="J72" s="344"/>
      <c r="K72" s="344"/>
      <c r="L72" s="344"/>
      <c r="M72" s="346"/>
    </row>
    <row r="73" spans="2:13" s="266" customFormat="1" ht="28.5" customHeight="1" thickTop="1" thickBot="1">
      <c r="B73" s="275"/>
      <c r="C73" s="397" t="s">
        <v>290</v>
      </c>
      <c r="D73" s="398"/>
      <c r="E73" s="398">
        <v>2018</v>
      </c>
      <c r="F73" s="398">
        <v>2019</v>
      </c>
      <c r="G73" s="398">
        <v>2020</v>
      </c>
      <c r="H73" s="399" t="s">
        <v>269</v>
      </c>
      <c r="I73" s="399" t="s">
        <v>291</v>
      </c>
      <c r="J73" s="398">
        <v>2018</v>
      </c>
      <c r="K73" s="398">
        <v>2019</v>
      </c>
      <c r="L73" s="398">
        <v>2020</v>
      </c>
      <c r="M73" s="400" t="s">
        <v>269</v>
      </c>
    </row>
    <row r="74" spans="2:13" s="266" customFormat="1" ht="28.5" customHeight="1" thickTop="1" thickBot="1">
      <c r="B74" s="275"/>
      <c r="C74" s="397"/>
      <c r="D74" s="398"/>
      <c r="E74" s="401" t="str">
        <f>E57</f>
        <v>доллары США</v>
      </c>
      <c r="F74" s="402"/>
      <c r="G74" s="402"/>
      <c r="H74" s="403"/>
      <c r="J74" s="401" t="str">
        <f>I57</f>
        <v>тонн</v>
      </c>
      <c r="K74" s="402"/>
      <c r="L74" s="402"/>
      <c r="M74" s="426"/>
    </row>
    <row r="75" spans="2:13" s="266" customFormat="1" ht="24" customHeight="1" thickTop="1" thickBot="1">
      <c r="B75" s="275"/>
      <c r="C75" s="405" t="s">
        <v>292</v>
      </c>
      <c r="D75" s="398"/>
      <c r="E75" s="427">
        <f>'[1]парентер пит импо'!D93+'[1]серд-сос лек импорт'!D65+'[1]кардио невр импорт сумма'!C41+'[1]онколо импорт_в сум'!D64</f>
        <v>1759179</v>
      </c>
      <c r="F75" s="427">
        <f>'[1]парентер пит импо'!E93+'[1]серд-сос лек импорт'!E65+'[1]кардио невр импорт сумма'!D41+'[1]онколо импорт_в сум'!E64</f>
        <v>1728690</v>
      </c>
      <c r="G75" s="427">
        <f>'[1]парентер пит импо'!F93+'[1]серд-сос лек импорт'!F65+'[1]кардио невр импорт сумма'!E41+'[1]онколо импорт_в сум'!F64</f>
        <v>2356523</v>
      </c>
      <c r="H75" s="428">
        <f>AVERAGE(E75:G75)</f>
        <v>1948130.6666666667</v>
      </c>
      <c r="I75" s="429">
        <f>H75/M75</f>
        <v>20.453960676713308</v>
      </c>
      <c r="J75" s="398">
        <f>'[1]тонна_им перентерал'!F65+'[1]сер сос  тонн_импорт'!F54+'[1]_кардиол нев импорт тонн'!F53+'[1]онколо импорт в тоннах'!F53</f>
        <v>84911</v>
      </c>
      <c r="K75" s="398">
        <f>'[1]тонна_им перентерал'!H65+'[1]сер сос  тонн_импорт'!H54+'[1]_кардиол нев импорт тонн'!H53+'[1]онколо импорт в тоннах'!H53</f>
        <v>87729</v>
      </c>
      <c r="L75" s="398">
        <f>'[1]тонна_им перентерал'!J65+'[1]сер сос  тонн_импорт'!J54+'[1]_кардиол нев импорт тонн'!J53+'[1]онколо импорт в тоннах'!J53</f>
        <v>113094</v>
      </c>
      <c r="M75" s="430">
        <f>AVERAGE(J75:L75)</f>
        <v>95244.666666666672</v>
      </c>
    </row>
    <row r="76" spans="2:13" s="266" customFormat="1" ht="20.25" customHeight="1" thickTop="1" thickBot="1">
      <c r="B76" s="275"/>
      <c r="C76" s="405" t="s">
        <v>293</v>
      </c>
      <c r="E76" s="427">
        <f>'[1]парентер пит импо'!D124+'[1]серд-сос лек импорт'!D165+'[1]онколо импорт_в сум'!D164</f>
        <v>70596</v>
      </c>
      <c r="F76" s="427">
        <f>'[1]парентер пит импо'!E124+'[1]серд-сос лек импорт'!E165+'[1]онколо импорт_в сум'!E164</f>
        <v>78207</v>
      </c>
      <c r="G76" s="427">
        <f>'[1]парентер пит импо'!F124+'[1]серд-сос лек импорт'!F165+'[1]онколо импорт_в сум'!F164</f>
        <v>100069</v>
      </c>
      <c r="H76" s="428">
        <f>AVERAGE(E76:G76)</f>
        <v>82957.333333333328</v>
      </c>
      <c r="I76" s="429">
        <f>H76/M76</f>
        <v>2.9244997003490054</v>
      </c>
      <c r="J76" s="431">
        <f>'[1]тонна_им перентерал'!F110+'[1]сер сос  тонн_импорт'!F80+'[1]онколо импорт в тоннах'!F78</f>
        <v>22620</v>
      </c>
      <c r="K76" s="431">
        <f>'[1]тонна_им перентерал'!H110+'[1]сер сос  тонн_импорт'!H80+'[1]онколо импорт в тоннах'!H78</f>
        <v>26251</v>
      </c>
      <c r="L76" s="431">
        <f>'[1]тонна_им перентерал'!J110+'[1]сер сос  тонн_импорт'!J80+'[1]онколо импорт в тоннах'!J74</f>
        <v>36228</v>
      </c>
      <c r="M76" s="430">
        <f t="shared" ref="M76:M77" si="1">AVERAGE(J76:L76)</f>
        <v>28366.333333333332</v>
      </c>
    </row>
    <row r="77" spans="2:13" s="266" customFormat="1" ht="24" customHeight="1" thickTop="1" thickBot="1">
      <c r="B77" s="275"/>
      <c r="C77" s="405" t="s">
        <v>294</v>
      </c>
      <c r="D77" s="432"/>
      <c r="E77" s="427">
        <f>'[1]парентер пит импо'!D133+'[1]серд-сос лек импорт'!D126</f>
        <v>0</v>
      </c>
      <c r="F77" s="427">
        <f>'[1]парентер пит импо'!E133+'[1]серд-сос лек импорт'!E126</f>
        <v>2028</v>
      </c>
      <c r="G77" s="427">
        <f>'[1]парентер пит импо'!F133+'[1]серд-сос лек импорт'!F126</f>
        <v>173177</v>
      </c>
      <c r="H77" s="428">
        <f>AVERAGE(E77:G77)</f>
        <v>58401.666666666664</v>
      </c>
      <c r="I77" s="429">
        <f t="shared" ref="I77:I79" si="2">H77/M77</f>
        <v>4.2683996394377175</v>
      </c>
      <c r="J77" s="398">
        <f>'[1]тонна_им перентерал'!F119+'[1]сер сос  тонн_импорт'!F76+'[1]онколо импорт в тоннах'!F74</f>
        <v>0</v>
      </c>
      <c r="K77" s="398">
        <f>'[1]тонна_им перентерал'!H119+'[1]сер сос  тонн_импорт'!H76+'[1]онколо импорт в тоннах'!H74</f>
        <v>4861</v>
      </c>
      <c r="L77" s="398">
        <f>'[1]тонна_им перентерал'!J119+'[1]сер сос  тонн_импорт'!J76+'[1]онколо импорт в тоннах'!J74</f>
        <v>36186</v>
      </c>
      <c r="M77" s="430">
        <f t="shared" si="1"/>
        <v>13682.333333333334</v>
      </c>
    </row>
    <row r="78" spans="2:13" s="266" customFormat="1" ht="19.5" customHeight="1" thickTop="1" thickBot="1">
      <c r="B78" s="275"/>
      <c r="C78" s="405" t="s">
        <v>295</v>
      </c>
      <c r="D78" s="432"/>
      <c r="E78" s="427">
        <f>'[1]парентер пит импо'!D143+'[1]серд-сос лек импорт'!D147+'[1]онколо импорт_в сум'!D144</f>
        <v>143755</v>
      </c>
      <c r="F78" s="427">
        <f>'[1]парентер пит импо'!E143+'[1]серд-сос лек импорт'!E147+'[1]онколо импорт_в сум'!E144</f>
        <v>180586</v>
      </c>
      <c r="G78" s="427">
        <f>'[1]парентер пит импо'!F143+'[1]серд-сос лек импорт'!F147+'[1]онколо импорт_в сум'!F144</f>
        <v>202189</v>
      </c>
      <c r="H78" s="428">
        <f>AVERAGE(E78:G78)</f>
        <v>175510</v>
      </c>
      <c r="I78" s="429">
        <f t="shared" si="2"/>
        <v>14.2706526452732</v>
      </c>
      <c r="J78" s="431">
        <f>'[1]тонна_им перентерал'!F121+'[1]сер сос  тонн_импорт'!F120+'[1]онколо импорт в тоннах'!F119</f>
        <v>13122</v>
      </c>
      <c r="K78" s="431">
        <f>'[1]тонна_им перентерал'!H121+'[1]сер сос  тонн_импорт'!H120+'[1]онколо импорт в тоннах'!H119</f>
        <v>11067</v>
      </c>
      <c r="L78" s="431">
        <f>'[1]тонна_им перентерал'!J121+'[1]сер сос  тонн_импорт'!J120+'[1]онколо импорт в тоннах'!J119</f>
        <v>12707</v>
      </c>
      <c r="M78" s="430">
        <f>AVERAGE(J78:L78)</f>
        <v>12298.666666666666</v>
      </c>
    </row>
    <row r="79" spans="2:13" s="266" customFormat="1" ht="40.5" customHeight="1" thickTop="1" thickBot="1">
      <c r="B79" s="275"/>
      <c r="C79" s="405" t="s">
        <v>296</v>
      </c>
      <c r="D79" s="398"/>
      <c r="E79" s="398">
        <f>'[1]парентер пит импо'!D160+'[1]серд-сос лек импорт'!D123+'[1]онколо импорт_в сум'!D123</f>
        <v>300823</v>
      </c>
      <c r="F79" s="398">
        <f>'[1]парентер пит импо'!E160+'[1]серд-сос лек импорт'!E123+'[1]онколо импорт_в сум'!E123</f>
        <v>337118</v>
      </c>
      <c r="G79" s="398">
        <f>'[1]парентер пит импо'!F160+'[1]серд-сос лек импорт'!F123+'[1]онколо импорт_в сум'!F123</f>
        <v>373856</v>
      </c>
      <c r="H79" s="431">
        <f t="shared" ref="H79:H83" si="3">AVERAGE(E79:G79)</f>
        <v>337265.66666666669</v>
      </c>
      <c r="I79" s="429">
        <f t="shared" si="2"/>
        <v>11.781932298519976</v>
      </c>
      <c r="J79" s="398">
        <f>'[1]тонна_им перентерал'!F136+'[1]сер сос  тонн_импорт'!F95+'[1]_кардиол нев импорт тонн'!F95+'[1]онколо импорт в тоннах'!F95</f>
        <v>25151</v>
      </c>
      <c r="K79" s="398">
        <f>'[1]тонна_им перентерал'!H136+'[1]сер сос  тонн_импорт'!H95+'[1]_кардиол нев импорт тонн'!H95+'[1]онколо импорт в тоннах'!H95</f>
        <v>28175</v>
      </c>
      <c r="L79" s="398">
        <f>'[1]тонна_им перентерал'!J136+'[1]сер сос  тонн_импорт'!J95+'[1]_кардиол нев импорт тонн'!J95+'[1]онколо импорт в тоннах'!J95</f>
        <v>32551</v>
      </c>
      <c r="M79" s="430">
        <f>AVERAGE(J79:L79)</f>
        <v>28625.666666666668</v>
      </c>
    </row>
    <row r="80" spans="2:13" s="266" customFormat="1" ht="21" hidden="1" customHeight="1" outlineLevel="1" thickTop="1" thickBot="1">
      <c r="B80" s="275"/>
      <c r="C80" s="405"/>
      <c r="D80" s="398"/>
      <c r="E80" s="398"/>
      <c r="F80" s="398"/>
      <c r="G80" s="398"/>
      <c r="H80" s="431" t="e">
        <f t="shared" si="3"/>
        <v>#DIV/0!</v>
      </c>
      <c r="I80" s="398"/>
      <c r="J80" s="398"/>
      <c r="K80" s="398"/>
      <c r="L80" s="398"/>
      <c r="M80" s="433"/>
    </row>
    <row r="81" spans="2:17" s="266" customFormat="1" ht="21" hidden="1" customHeight="1" outlineLevel="1" thickTop="1" thickBot="1">
      <c r="B81" s="275"/>
      <c r="C81" s="405"/>
      <c r="D81" s="398"/>
      <c r="E81" s="398"/>
      <c r="F81" s="398"/>
      <c r="G81" s="398"/>
      <c r="H81" s="431" t="e">
        <f t="shared" si="3"/>
        <v>#DIV/0!</v>
      </c>
      <c r="I81" s="398"/>
      <c r="J81" s="398"/>
      <c r="K81" s="398"/>
      <c r="L81" s="398"/>
      <c r="M81" s="433"/>
    </row>
    <row r="82" spans="2:17" s="266" customFormat="1" ht="21" hidden="1" customHeight="1" outlineLevel="1" thickTop="1" thickBot="1">
      <c r="B82" s="275"/>
      <c r="C82" s="405" t="s">
        <v>297</v>
      </c>
      <c r="D82" s="398"/>
      <c r="E82" s="398"/>
      <c r="F82" s="398"/>
      <c r="G82" s="398"/>
      <c r="H82" s="431" t="e">
        <f t="shared" si="3"/>
        <v>#DIV/0!</v>
      </c>
      <c r="I82" s="398"/>
      <c r="J82" s="398"/>
      <c r="K82" s="398"/>
      <c r="L82" s="398"/>
      <c r="M82" s="433"/>
    </row>
    <row r="83" spans="2:17" s="266" customFormat="1" ht="21" hidden="1" customHeight="1" outlineLevel="1" thickTop="1" thickBot="1">
      <c r="B83" s="275"/>
      <c r="C83" s="405" t="s">
        <v>297</v>
      </c>
      <c r="D83" s="398"/>
      <c r="E83" s="398"/>
      <c r="F83" s="398"/>
      <c r="G83" s="398"/>
      <c r="H83" s="431" t="e">
        <f t="shared" si="3"/>
        <v>#DIV/0!</v>
      </c>
      <c r="I83" s="398"/>
      <c r="J83" s="398"/>
      <c r="K83" s="398"/>
      <c r="L83" s="398"/>
      <c r="M83" s="433"/>
    </row>
    <row r="84" spans="2:17" s="266" customFormat="1" ht="30.75" hidden="1" customHeight="1" outlineLevel="1" thickTop="1" thickBot="1">
      <c r="B84" s="275"/>
      <c r="C84" s="405" t="s">
        <v>298</v>
      </c>
      <c r="D84" s="328"/>
      <c r="E84" s="328"/>
      <c r="F84" s="328"/>
      <c r="G84" s="328"/>
      <c r="H84" s="328"/>
      <c r="I84" s="328"/>
      <c r="J84" s="328"/>
      <c r="K84" s="328"/>
      <c r="L84" s="328"/>
      <c r="M84" s="329"/>
      <c r="Q84"/>
    </row>
    <row r="85" spans="2:17" s="266" customFormat="1" ht="30" customHeight="1" collapsed="1" thickTop="1" thickBot="1">
      <c r="B85" s="275"/>
      <c r="C85" s="405" t="s">
        <v>299</v>
      </c>
      <c r="D85" s="434">
        <f>SUM(H75:H78)</f>
        <v>2264999.666666667</v>
      </c>
      <c r="E85" s="434"/>
      <c r="F85" s="328"/>
      <c r="G85" s="328"/>
      <c r="H85" s="328"/>
      <c r="I85" s="328"/>
      <c r="J85" s="328"/>
      <c r="K85" s="328"/>
      <c r="L85" s="328"/>
      <c r="M85" s="329"/>
    </row>
    <row r="86" spans="2:17" s="266" customFormat="1" ht="307.5" customHeight="1" thickTop="1" thickBot="1">
      <c r="B86" s="275"/>
      <c r="C86" s="405"/>
      <c r="D86" s="435"/>
      <c r="E86" s="435"/>
      <c r="F86" s="398"/>
      <c r="G86" s="398"/>
      <c r="H86" s="398"/>
      <c r="I86" s="398"/>
      <c r="J86" s="398"/>
      <c r="K86" s="398"/>
      <c r="L86" s="398"/>
      <c r="M86" s="433"/>
    </row>
    <row r="87" spans="2:17" s="266" customFormat="1" ht="21" hidden="1" customHeight="1" outlineLevel="1" thickTop="1" thickBot="1">
      <c r="B87" s="275"/>
      <c r="C87" s="436" t="s">
        <v>300</v>
      </c>
      <c r="D87" s="437"/>
      <c r="E87" s="437"/>
      <c r="F87" s="437"/>
      <c r="G87" s="437"/>
      <c r="H87" s="437"/>
      <c r="I87" s="437"/>
      <c r="J87" s="437"/>
      <c r="K87" s="437"/>
      <c r="L87" s="437"/>
      <c r="M87" s="438"/>
    </row>
    <row r="88" spans="2:17" s="266" customFormat="1" ht="24.75" hidden="1" customHeight="1" outlineLevel="1" thickTop="1" thickBot="1">
      <c r="B88" s="275"/>
      <c r="C88" s="382" t="s">
        <v>301</v>
      </c>
      <c r="D88" s="399"/>
      <c r="E88" s="399"/>
      <c r="F88" s="399"/>
      <c r="G88" s="399"/>
      <c r="H88" s="399"/>
      <c r="I88" s="399"/>
      <c r="J88" s="399"/>
      <c r="K88" s="399"/>
      <c r="L88" s="399"/>
      <c r="M88" s="400"/>
    </row>
    <row r="89" spans="2:17" s="266" customFormat="1" ht="24.75" hidden="1" customHeight="1" outlineLevel="1" thickTop="1" thickBot="1">
      <c r="B89" s="275"/>
      <c r="C89" s="382" t="s">
        <v>302</v>
      </c>
      <c r="D89" s="399"/>
      <c r="E89" s="399"/>
      <c r="F89" s="399"/>
      <c r="G89" s="399"/>
      <c r="H89" s="399"/>
      <c r="I89" s="399"/>
      <c r="J89" s="399"/>
      <c r="K89" s="399"/>
      <c r="L89" s="399"/>
      <c r="M89" s="400"/>
    </row>
    <row r="90" spans="2:17" s="266" customFormat="1" ht="24.75" hidden="1" customHeight="1" outlineLevel="1" thickTop="1" thickBot="1">
      <c r="B90" s="275"/>
      <c r="C90" s="389" t="s">
        <v>303</v>
      </c>
      <c r="D90" s="399"/>
      <c r="E90" s="399"/>
      <c r="F90" s="399"/>
      <c r="G90" s="399"/>
      <c r="H90" s="399"/>
      <c r="I90" s="399"/>
      <c r="J90" s="399"/>
      <c r="K90" s="399"/>
      <c r="L90" s="399"/>
      <c r="M90" s="400"/>
    </row>
    <row r="91" spans="2:17" s="266" customFormat="1" ht="36" hidden="1" customHeight="1" outlineLevel="1" thickTop="1" thickBot="1">
      <c r="B91" s="275"/>
      <c r="C91" s="382" t="s">
        <v>285</v>
      </c>
      <c r="D91" s="399"/>
      <c r="E91" s="399"/>
      <c r="F91" s="399"/>
      <c r="G91" s="399"/>
      <c r="H91" s="399"/>
      <c r="I91" s="399"/>
      <c r="J91" s="399"/>
      <c r="K91" s="399"/>
      <c r="L91" s="399"/>
      <c r="M91" s="400"/>
    </row>
    <row r="92" spans="2:17" s="266" customFormat="1" ht="24.75" hidden="1" customHeight="1" outlineLevel="1" thickTop="1" thickBot="1">
      <c r="B92" s="275"/>
      <c r="C92" s="382" t="s">
        <v>264</v>
      </c>
      <c r="D92" s="399"/>
      <c r="E92" s="399"/>
      <c r="F92" s="399"/>
      <c r="G92" s="399"/>
      <c r="H92" s="399"/>
      <c r="I92" s="399"/>
      <c r="J92" s="399"/>
      <c r="K92" s="399"/>
      <c r="L92" s="399"/>
      <c r="M92" s="400"/>
    </row>
    <row r="93" spans="2:17" s="266" customFormat="1" ht="24.75" hidden="1" customHeight="1" outlineLevel="1" thickTop="1" thickBot="1">
      <c r="B93" s="275"/>
      <c r="C93" s="382" t="s">
        <v>286</v>
      </c>
      <c r="D93" s="399"/>
      <c r="E93" s="399"/>
      <c r="F93" s="399"/>
      <c r="G93" s="399"/>
      <c r="H93" s="399"/>
      <c r="I93" s="399"/>
      <c r="J93" s="399"/>
      <c r="K93" s="399"/>
      <c r="L93" s="399"/>
      <c r="M93" s="400"/>
    </row>
    <row r="94" spans="2:17" s="266" customFormat="1" ht="24.75" hidden="1" customHeight="1" outlineLevel="1" thickTop="1" thickBot="1">
      <c r="B94" s="275"/>
      <c r="C94" s="382" t="s">
        <v>287</v>
      </c>
      <c r="D94" s="425"/>
      <c r="E94" s="425"/>
      <c r="F94" s="425"/>
      <c r="G94" s="425"/>
      <c r="H94" s="425"/>
      <c r="I94" s="425"/>
      <c r="J94" s="425"/>
      <c r="K94" s="425"/>
      <c r="L94" s="425"/>
      <c r="M94" s="439"/>
    </row>
    <row r="95" spans="2:17" s="266" customFormat="1" ht="21" customHeight="1" collapsed="1" thickTop="1" thickBot="1">
      <c r="B95" s="275"/>
      <c r="C95" s="440" t="s">
        <v>304</v>
      </c>
      <c r="D95" s="441"/>
      <c r="E95" s="441"/>
      <c r="F95" s="441"/>
      <c r="G95" s="441"/>
      <c r="H95" s="441"/>
      <c r="I95" s="441"/>
      <c r="J95" s="441"/>
      <c r="K95" s="441"/>
      <c r="L95" s="441"/>
      <c r="M95" s="442"/>
    </row>
    <row r="96" spans="2:17" s="266" customFormat="1" ht="66.75" hidden="1" customHeight="1" outlineLevel="1" thickTop="1" thickBot="1">
      <c r="B96" s="275"/>
      <c r="C96" s="405" t="s">
        <v>305</v>
      </c>
      <c r="D96" s="344"/>
      <c r="E96" s="344"/>
      <c r="F96" s="344"/>
      <c r="G96" s="344"/>
      <c r="H96" s="344"/>
      <c r="I96" s="344"/>
      <c r="J96" s="344"/>
      <c r="K96" s="344"/>
      <c r="L96" s="344"/>
      <c r="M96" s="346"/>
    </row>
    <row r="97" spans="2:18" s="266" customFormat="1" ht="74.25" hidden="1" customHeight="1" outlineLevel="1" thickTop="1" thickBot="1">
      <c r="B97" s="275"/>
      <c r="C97" s="397" t="s">
        <v>306</v>
      </c>
      <c r="D97" s="328"/>
      <c r="E97" s="328"/>
      <c r="F97" s="328"/>
      <c r="G97" s="328"/>
      <c r="H97" s="328"/>
      <c r="I97" s="328"/>
      <c r="J97" s="328"/>
      <c r="K97" s="328"/>
      <c r="L97" s="328"/>
      <c r="M97" s="329"/>
    </row>
    <row r="98" spans="2:18" s="266" customFormat="1" ht="24.75" customHeight="1" collapsed="1" thickTop="1" thickBot="1">
      <c r="B98" s="275"/>
      <c r="C98" s="443" t="s">
        <v>307</v>
      </c>
      <c r="D98" s="444">
        <f>D85</f>
        <v>2264999.666666667</v>
      </c>
      <c r="E98" s="444"/>
      <c r="F98" s="444"/>
      <c r="G98" s="444"/>
      <c r="H98" s="444"/>
      <c r="I98" s="444">
        <f>H58+D53</f>
        <v>6224136570.666667</v>
      </c>
      <c r="J98" s="444"/>
      <c r="K98" s="444"/>
      <c r="L98" s="444"/>
      <c r="M98" s="445"/>
    </row>
    <row r="99" spans="2:18" s="266" customFormat="1" ht="36.75" customHeight="1" thickTop="1" thickBot="1">
      <c r="B99" s="275"/>
      <c r="C99" s="443" t="s">
        <v>308</v>
      </c>
      <c r="D99" s="446">
        <v>0.2</v>
      </c>
      <c r="E99" s="446"/>
      <c r="F99" s="446"/>
      <c r="G99" s="446"/>
      <c r="H99" s="446"/>
      <c r="I99" s="446">
        <f>1-D99</f>
        <v>0.8</v>
      </c>
      <c r="J99" s="446"/>
      <c r="K99" s="446"/>
      <c r="L99" s="446"/>
      <c r="M99" s="447"/>
    </row>
    <row r="100" spans="2:18" s="266" customFormat="1" ht="21.75" customHeight="1" thickTop="1" thickBot="1">
      <c r="B100" s="275"/>
      <c r="C100" s="443" t="s">
        <v>309</v>
      </c>
      <c r="D100" s="448">
        <f>D99*$D$42/D98</f>
        <v>1.2362032724360959E-2</v>
      </c>
      <c r="E100" s="448"/>
      <c r="F100" s="448"/>
      <c r="G100" s="448"/>
      <c r="H100" s="448"/>
      <c r="I100" s="449">
        <f>I99*D42/I98</f>
        <v>1.7994463766723501E-5</v>
      </c>
      <c r="J100" s="449"/>
      <c r="K100" s="449"/>
      <c r="L100" s="449"/>
      <c r="M100" s="450"/>
    </row>
    <row r="101" spans="2:18" ht="35.25" thickTop="1" thickBot="1">
      <c r="B101" s="275">
        <v>4</v>
      </c>
      <c r="C101" s="276" t="s">
        <v>310</v>
      </c>
      <c r="D101" s="277"/>
      <c r="E101" s="277"/>
      <c r="F101" s="277"/>
      <c r="G101" s="277"/>
      <c r="H101" s="277"/>
      <c r="I101" s="277"/>
      <c r="J101" s="277"/>
      <c r="K101" s="278"/>
      <c r="L101" s="278"/>
      <c r="M101" s="279"/>
    </row>
    <row r="102" spans="2:18" ht="42" customHeight="1" thickTop="1" thickBot="1">
      <c r="B102" s="275"/>
      <c r="C102" s="451" t="s">
        <v>311</v>
      </c>
      <c r="D102" s="452" t="s">
        <v>312</v>
      </c>
      <c r="E102" s="453"/>
      <c r="F102" s="453"/>
      <c r="G102" s="453"/>
      <c r="H102" s="453"/>
      <c r="I102" s="453"/>
      <c r="J102" s="453"/>
      <c r="K102" s="453"/>
      <c r="L102" s="453"/>
      <c r="M102" s="454"/>
    </row>
    <row r="103" spans="2:18" ht="35.25" customHeight="1" thickTop="1" thickBot="1">
      <c r="B103" s="275"/>
      <c r="C103" s="337" t="s">
        <v>313</v>
      </c>
      <c r="D103" s="455">
        <f>D39+I39</f>
        <v>1500000</v>
      </c>
      <c r="E103" s="456"/>
      <c r="F103" s="456"/>
      <c r="G103" s="456"/>
      <c r="H103" s="456"/>
      <c r="I103" s="456"/>
      <c r="J103" s="456"/>
      <c r="K103" s="456"/>
      <c r="L103" s="456"/>
      <c r="M103" s="457"/>
    </row>
    <row r="104" spans="2:18" ht="44.25" customHeight="1" thickTop="1" thickBot="1">
      <c r="B104" s="275"/>
      <c r="C104" s="337" t="s">
        <v>314</v>
      </c>
      <c r="D104" s="390">
        <f>[1]Input1!D10</f>
        <v>731000</v>
      </c>
      <c r="E104" s="390"/>
      <c r="F104" s="390"/>
      <c r="G104" s="390"/>
      <c r="H104" s="390"/>
      <c r="I104" s="390"/>
      <c r="J104" s="390"/>
      <c r="K104" s="455"/>
      <c r="L104" s="455"/>
      <c r="M104" s="391"/>
      <c r="O104" s="267">
        <f>(8822276+499200+41000+67000+160000)</f>
        <v>9589476</v>
      </c>
      <c r="P104" s="367"/>
    </row>
    <row r="105" spans="2:18" ht="69" customHeight="1" thickTop="1" thickBot="1">
      <c r="B105" s="275"/>
      <c r="C105" s="337" t="s">
        <v>315</v>
      </c>
      <c r="D105" s="458" t="s">
        <v>316</v>
      </c>
      <c r="E105" s="459" t="s">
        <v>317</v>
      </c>
      <c r="F105" s="456" t="s">
        <v>318</v>
      </c>
      <c r="G105" s="456"/>
      <c r="H105" s="456" t="s">
        <v>319</v>
      </c>
      <c r="I105" s="456"/>
      <c r="J105" s="456" t="s">
        <v>320</v>
      </c>
      <c r="K105" s="456"/>
      <c r="L105" s="459" t="s">
        <v>321</v>
      </c>
      <c r="M105" s="460" t="s">
        <v>322</v>
      </c>
      <c r="O105" s="267"/>
      <c r="P105" s="367"/>
    </row>
    <row r="106" spans="2:18" ht="283.5" customHeight="1" thickTop="1" thickBot="1">
      <c r="B106" s="275"/>
      <c r="C106" s="337" t="s">
        <v>323</v>
      </c>
      <c r="D106" s="455"/>
      <c r="E106" s="456"/>
      <c r="F106" s="456"/>
      <c r="G106" s="456"/>
      <c r="H106" s="456"/>
      <c r="I106" s="456"/>
      <c r="J106" s="456"/>
      <c r="K106" s="456"/>
      <c r="L106" s="456"/>
      <c r="M106" s="457"/>
      <c r="P106"/>
      <c r="Q106"/>
    </row>
    <row r="107" spans="2:18" ht="104.25" customHeight="1" thickTop="1" thickBot="1">
      <c r="B107" s="275"/>
      <c r="C107" s="359" t="s">
        <v>324</v>
      </c>
      <c r="D107" s="461" t="s">
        <v>325</v>
      </c>
      <c r="E107" s="462"/>
      <c r="F107" s="462"/>
      <c r="G107" s="462"/>
      <c r="H107" s="462"/>
      <c r="I107" s="462"/>
      <c r="J107" s="462"/>
      <c r="K107" s="462"/>
      <c r="L107" s="462"/>
      <c r="M107" s="463"/>
    </row>
    <row r="108" spans="2:18" ht="99.75" customHeight="1" thickTop="1" thickBot="1">
      <c r="B108" s="275"/>
      <c r="C108" s="363"/>
      <c r="D108" s="461" t="s">
        <v>326</v>
      </c>
      <c r="E108" s="462"/>
      <c r="F108" s="462"/>
      <c r="G108" s="462"/>
      <c r="H108" s="462"/>
      <c r="I108" s="462"/>
      <c r="J108" s="462"/>
      <c r="K108" s="462"/>
      <c r="L108" s="462"/>
      <c r="M108" s="463"/>
    </row>
    <row r="109" spans="2:18" ht="84" customHeight="1" thickTop="1" thickBot="1">
      <c r="B109" s="275"/>
      <c r="C109" s="363"/>
      <c r="D109" s="461" t="s">
        <v>327</v>
      </c>
      <c r="E109" s="464"/>
      <c r="F109" s="464"/>
      <c r="G109" s="464"/>
      <c r="H109" s="464"/>
      <c r="I109" s="464"/>
      <c r="J109" s="464"/>
      <c r="K109" s="464"/>
      <c r="L109" s="464"/>
      <c r="M109" s="465"/>
    </row>
    <row r="110" spans="2:18" ht="108" customHeight="1" thickTop="1" thickBot="1">
      <c r="B110" s="275"/>
      <c r="C110" s="363"/>
      <c r="D110" s="461" t="s">
        <v>328</v>
      </c>
      <c r="E110" s="464"/>
      <c r="F110" s="464"/>
      <c r="G110" s="464"/>
      <c r="H110" s="464"/>
      <c r="I110" s="464"/>
      <c r="J110" s="464"/>
      <c r="K110" s="464"/>
      <c r="L110" s="464"/>
      <c r="M110" s="465"/>
      <c r="P110"/>
    </row>
    <row r="111" spans="2:18" ht="114.75" customHeight="1" thickTop="1" thickBot="1">
      <c r="B111" s="275"/>
      <c r="C111" s="363"/>
      <c r="D111" s="461" t="s">
        <v>329</v>
      </c>
      <c r="E111" s="462"/>
      <c r="F111" s="462"/>
      <c r="G111" s="462"/>
      <c r="H111" s="462"/>
      <c r="I111" s="462"/>
      <c r="J111" s="462"/>
      <c r="K111" s="462"/>
      <c r="L111" s="462"/>
      <c r="M111" s="463"/>
    </row>
    <row r="112" spans="2:18" ht="111.75" customHeight="1" thickTop="1" thickBot="1">
      <c r="B112" s="275"/>
      <c r="C112" s="363"/>
      <c r="D112" s="461" t="s">
        <v>330</v>
      </c>
      <c r="E112" s="464"/>
      <c r="F112" s="464"/>
      <c r="G112" s="464"/>
      <c r="H112" s="464"/>
      <c r="I112" s="464"/>
      <c r="J112" s="464"/>
      <c r="K112" s="464"/>
      <c r="L112" s="464"/>
      <c r="M112" s="465"/>
      <c r="P112" s="367"/>
      <c r="R112" s="367"/>
    </row>
    <row r="113" spans="2:13" ht="150.75" customHeight="1" thickTop="1" thickBot="1">
      <c r="B113" s="275"/>
      <c r="C113" s="368"/>
      <c r="D113" s="466" t="s">
        <v>331</v>
      </c>
      <c r="E113" s="467"/>
      <c r="F113" s="467"/>
      <c r="G113" s="467"/>
      <c r="H113" s="467"/>
      <c r="I113" s="467"/>
      <c r="J113" s="467"/>
      <c r="K113" s="468"/>
      <c r="L113" s="468"/>
      <c r="M113" s="469"/>
    </row>
    <row r="114" spans="2:13" ht="41.25" hidden="1" customHeight="1" outlineLevel="1" thickTop="1" thickBot="1">
      <c r="B114" s="275"/>
      <c r="C114" s="337"/>
      <c r="D114" s="470"/>
      <c r="E114" s="344"/>
      <c r="F114" s="344"/>
      <c r="G114" s="344"/>
      <c r="H114" s="344"/>
      <c r="I114" s="344"/>
      <c r="J114" s="344"/>
      <c r="K114" s="345"/>
      <c r="L114" s="345"/>
      <c r="M114" s="346"/>
    </row>
    <row r="115" spans="2:13" ht="42" hidden="1" customHeight="1" outlineLevel="1" thickTop="1" thickBot="1">
      <c r="B115" s="275"/>
      <c r="C115" s="322"/>
      <c r="D115" s="344"/>
      <c r="E115" s="344"/>
      <c r="F115" s="344"/>
      <c r="G115" s="344"/>
      <c r="H115" s="344"/>
      <c r="I115" s="344"/>
      <c r="J115" s="344"/>
      <c r="K115" s="345"/>
      <c r="L115" s="345"/>
      <c r="M115" s="346"/>
    </row>
    <row r="116" spans="2:13" ht="36.75" hidden="1" customHeight="1" outlineLevel="1" thickTop="1" thickBot="1">
      <c r="B116" s="275"/>
      <c r="C116" s="322"/>
      <c r="D116" s="471"/>
      <c r="E116" s="471"/>
      <c r="F116" s="471"/>
      <c r="G116" s="471"/>
      <c r="H116" s="472"/>
      <c r="I116" s="471"/>
      <c r="J116" s="471"/>
      <c r="K116" s="473"/>
      <c r="L116" s="473"/>
      <c r="M116" s="474"/>
    </row>
    <row r="117" spans="2:13" ht="36.75" hidden="1" customHeight="1" outlineLevel="1" thickTop="1" thickBot="1">
      <c r="B117" s="275"/>
      <c r="C117" s="322"/>
      <c r="D117" s="471"/>
      <c r="E117" s="471"/>
      <c r="F117" s="471"/>
      <c r="G117" s="471"/>
      <c r="H117" s="472"/>
      <c r="I117" s="471"/>
      <c r="J117" s="471"/>
      <c r="K117" s="473"/>
      <c r="L117" s="473"/>
      <c r="M117" s="474"/>
    </row>
    <row r="118" spans="2:13" ht="33" hidden="1" customHeight="1" outlineLevel="1" thickTop="1" thickBot="1">
      <c r="B118" s="275"/>
      <c r="C118" s="337"/>
      <c r="D118" s="392"/>
      <c r="E118" s="344"/>
      <c r="F118" s="344"/>
      <c r="G118" s="344"/>
      <c r="H118" s="344"/>
      <c r="I118" s="344"/>
      <c r="J118" s="344"/>
      <c r="K118" s="345"/>
      <c r="L118" s="345"/>
      <c r="M118" s="346"/>
    </row>
    <row r="119" spans="2:13" ht="35.25" hidden="1" customHeight="1" outlineLevel="1" thickTop="1" thickBot="1">
      <c r="B119" s="275"/>
      <c r="C119" s="337"/>
      <c r="D119" s="475"/>
      <c r="E119" s="475"/>
      <c r="F119" s="475"/>
      <c r="G119" s="475"/>
      <c r="H119" s="475"/>
      <c r="I119" s="475"/>
      <c r="J119" s="475"/>
      <c r="K119" s="476"/>
      <c r="L119" s="476"/>
      <c r="M119" s="477"/>
    </row>
    <row r="120" spans="2:13" ht="21.75" customHeight="1" collapsed="1" thickTop="1" thickBot="1">
      <c r="B120" s="275"/>
      <c r="C120" s="322" t="s">
        <v>332</v>
      </c>
      <c r="D120" s="344"/>
      <c r="E120" s="344"/>
      <c r="F120" s="344"/>
      <c r="G120" s="344"/>
      <c r="H120" s="344"/>
      <c r="I120" s="344"/>
      <c r="J120" s="344"/>
      <c r="K120" s="345"/>
      <c r="L120" s="345"/>
      <c r="M120" s="346"/>
    </row>
    <row r="121" spans="2:13" ht="50.25" hidden="1" customHeight="1">
      <c r="B121" s="275"/>
      <c r="C121" s="337" t="s">
        <v>333</v>
      </c>
      <c r="D121" s="344" t="str">
        <f>D113</f>
        <v xml:space="preserve">7.Сверхкомпактная блистерная машина для мелкосерийного производства Блистерная упаковочная машина TF120 от FamarTec была разработана для того,чтобы предложить очень гибкое решение для блистерной упаковки с минимальными  размерами. Она была разработана с учетом мелкосерийного, но при этом полностью соответствует стандартам GMP. Это особенно полезно для производства небольшими партиями или для контрактного производства. TF120 — это полностью сервомоторный привод со всеми производственными параметрами, сохраненными на панели ПЛК. Это делает смену продукта быстрой и простой с использованием сохраненных настроек, что означает точную настройку каждый раз. Для интеграции с существующим картонирующим оборудованием, TF120 доступна с поточным прямым конвейером или выходным конвейером на 90 градусов по вашей спецификации. Машина предлагает полный спектр дополнительных опций, включая  = 91 = вибрационный бункер предварительной подачи, универсальную или специальную автоматическую подачу, камеру визуального контроля соответствия, систему автоматического отклонения и печать кода / номера партии с использованием
различных методов. TF120 в стандартной комплектации оснащена возможностью удаленной поддержки, что позволяет онлайн-поддержке диагностировать проблемы, не дожидаясь инженеров на месте, сокращая время простоя. Машина может производить до 120 блистеров в минуту, и при этом его размеры составляют всего 2150 мм x 1240 мм x 1840 мм. Конструкция балконного типа из нержавеющей стали означает долгий срок службы, простоту очистки, дезинфекции и обслуживания. </v>
      </c>
      <c r="E121" s="344"/>
      <c r="F121" s="344"/>
      <c r="G121" s="344"/>
      <c r="H121" s="344"/>
      <c r="I121" s="344"/>
      <c r="J121" s="344"/>
      <c r="K121" s="345"/>
      <c r="L121" s="345"/>
      <c r="M121" s="346"/>
    </row>
    <row r="122" spans="2:13" ht="35.25" customHeight="1" thickTop="1" thickBot="1">
      <c r="B122" s="275"/>
      <c r="C122" s="337" t="s">
        <v>334</v>
      </c>
      <c r="D122" s="383">
        <f>D103</f>
        <v>1500000</v>
      </c>
      <c r="E122" s="383"/>
      <c r="F122" s="383"/>
      <c r="G122" s="383"/>
      <c r="H122" s="383"/>
      <c r="I122" s="383"/>
      <c r="J122" s="383"/>
      <c r="K122" s="386"/>
      <c r="L122" s="386"/>
      <c r="M122" s="384"/>
    </row>
    <row r="123" spans="2:13" ht="31.5" customHeight="1" thickTop="1" thickBot="1">
      <c r="B123" s="275"/>
      <c r="C123" s="337" t="s">
        <v>335</v>
      </c>
      <c r="D123" s="344" t="s">
        <v>336</v>
      </c>
      <c r="E123" s="344"/>
      <c r="F123" s="344"/>
      <c r="G123" s="344"/>
      <c r="H123" s="344"/>
      <c r="I123" s="344"/>
      <c r="J123" s="344"/>
      <c r="K123" s="345"/>
      <c r="L123" s="345"/>
      <c r="M123" s="346"/>
    </row>
    <row r="124" spans="2:13" ht="16.5" customHeight="1" thickTop="1" thickBot="1">
      <c r="B124" s="275"/>
      <c r="C124" s="337" t="s">
        <v>337</v>
      </c>
      <c r="D124" s="390">
        <f>D104</f>
        <v>731000</v>
      </c>
      <c r="E124" s="390"/>
      <c r="F124" s="390"/>
      <c r="G124" s="390"/>
      <c r="H124" s="390"/>
      <c r="I124" s="390"/>
      <c r="J124" s="390"/>
      <c r="K124" s="455"/>
      <c r="L124" s="455"/>
      <c r="M124" s="391"/>
    </row>
    <row r="125" spans="2:13" ht="18" customHeight="1" thickTop="1" thickBot="1">
      <c r="B125" s="275"/>
      <c r="C125" s="337" t="s">
        <v>338</v>
      </c>
      <c r="D125" s="392">
        <f>8000/2</f>
        <v>4000</v>
      </c>
      <c r="E125" s="344"/>
      <c r="F125" s="344"/>
      <c r="G125" s="344"/>
      <c r="H125" s="344"/>
      <c r="I125" s="344"/>
      <c r="J125" s="344"/>
      <c r="K125" s="345"/>
      <c r="L125" s="345"/>
      <c r="M125" s="346"/>
    </row>
    <row r="126" spans="2:13" ht="32.25" customHeight="1" thickTop="1" thickBot="1">
      <c r="B126" s="275"/>
      <c r="C126" s="337" t="s">
        <v>339</v>
      </c>
      <c r="D126" s="478" t="s">
        <v>340</v>
      </c>
      <c r="E126" s="478"/>
      <c r="F126" s="344"/>
      <c r="G126" s="344"/>
      <c r="H126" s="344"/>
      <c r="I126" s="344"/>
      <c r="J126" s="344"/>
      <c r="K126" s="345"/>
      <c r="L126" s="345"/>
      <c r="M126" s="346"/>
    </row>
    <row r="127" spans="2:13" ht="26.25" customHeight="1" thickTop="1" thickBot="1">
      <c r="B127" s="275"/>
      <c r="C127" s="479" t="s">
        <v>341</v>
      </c>
      <c r="D127" s="480" t="s">
        <v>342</v>
      </c>
      <c r="E127" s="480"/>
      <c r="F127" s="480"/>
      <c r="G127" s="480"/>
      <c r="H127" s="480"/>
      <c r="I127" s="480"/>
      <c r="J127" s="480"/>
      <c r="K127" s="481"/>
      <c r="L127" s="481"/>
      <c r="M127" s="482"/>
    </row>
    <row r="128" spans="2:13" ht="33" customHeight="1" thickTop="1" thickBot="1">
      <c r="B128" s="275">
        <v>5</v>
      </c>
      <c r="C128" s="276" t="s">
        <v>343</v>
      </c>
      <c r="D128" s="277"/>
      <c r="E128" s="277"/>
      <c r="F128" s="277"/>
      <c r="G128" s="277"/>
      <c r="H128" s="277"/>
      <c r="I128" s="277"/>
      <c r="J128" s="277"/>
      <c r="K128" s="278"/>
      <c r="L128" s="278"/>
      <c r="M128" s="279"/>
    </row>
    <row r="129" spans="2:13" ht="38.25" customHeight="1" thickTop="1" thickBot="1">
      <c r="B129" s="275"/>
      <c r="C129" s="337" t="s">
        <v>344</v>
      </c>
      <c r="D129" s="345" t="s">
        <v>345</v>
      </c>
      <c r="E129" s="483"/>
      <c r="F129" s="483"/>
      <c r="G129" s="483"/>
      <c r="H129" s="483"/>
      <c r="I129" s="483"/>
      <c r="J129" s="483"/>
      <c r="K129" s="483"/>
      <c r="L129" s="483"/>
      <c r="M129" s="484"/>
    </row>
    <row r="130" spans="2:13" ht="44.25" customHeight="1" thickTop="1" thickBot="1">
      <c r="B130" s="275"/>
      <c r="C130" s="337" t="s">
        <v>346</v>
      </c>
      <c r="D130" s="345" t="s">
        <v>347</v>
      </c>
      <c r="E130" s="485"/>
      <c r="F130" s="345" t="s">
        <v>347</v>
      </c>
      <c r="G130" s="485"/>
      <c r="H130" s="345" t="s">
        <v>347</v>
      </c>
      <c r="I130" s="485"/>
      <c r="J130" s="345" t="s">
        <v>347</v>
      </c>
      <c r="K130" s="485"/>
      <c r="L130" s="345" t="s">
        <v>348</v>
      </c>
      <c r="M130" s="484"/>
    </row>
    <row r="131" spans="2:13" ht="20.25" customHeight="1" thickTop="1" thickBot="1">
      <c r="B131" s="275"/>
      <c r="C131" s="359" t="s">
        <v>349</v>
      </c>
      <c r="D131" s="324" t="s">
        <v>350</v>
      </c>
      <c r="E131" s="486"/>
      <c r="F131" s="486"/>
      <c r="G131" s="486"/>
      <c r="H131" s="486"/>
      <c r="I131" s="486"/>
      <c r="J131" s="486"/>
      <c r="K131" s="486"/>
      <c r="L131" s="486"/>
      <c r="M131" s="487"/>
    </row>
    <row r="132" spans="2:13" ht="17.25" customHeight="1" thickTop="1" thickBot="1">
      <c r="B132" s="275"/>
      <c r="C132" s="368"/>
      <c r="D132" s="339"/>
      <c r="E132" s="488"/>
      <c r="F132" s="488"/>
      <c r="G132" s="488"/>
      <c r="H132" s="488"/>
      <c r="I132" s="488"/>
      <c r="J132" s="488"/>
      <c r="K132" s="488"/>
      <c r="L132" s="488"/>
      <c r="M132" s="489"/>
    </row>
    <row r="133" spans="2:13" ht="45" hidden="1" customHeight="1">
      <c r="B133" s="275"/>
      <c r="C133" s="337" t="s">
        <v>351</v>
      </c>
      <c r="D133" s="490"/>
      <c r="E133" s="490"/>
      <c r="F133" s="490"/>
      <c r="G133" s="490"/>
      <c r="H133" s="491"/>
      <c r="I133" s="492"/>
      <c r="J133" s="491"/>
      <c r="K133" s="492"/>
      <c r="L133" s="491"/>
      <c r="M133" s="493"/>
    </row>
    <row r="134" spans="2:13" ht="39.75" customHeight="1" thickTop="1" thickBot="1">
      <c r="B134" s="275"/>
      <c r="C134" s="337" t="s">
        <v>352</v>
      </c>
      <c r="D134" s="345" t="s">
        <v>353</v>
      </c>
      <c r="E134" s="485"/>
      <c r="F134" s="344" t="s">
        <v>354</v>
      </c>
      <c r="G134" s="344"/>
      <c r="H134" s="345" t="s">
        <v>355</v>
      </c>
      <c r="I134" s="485"/>
      <c r="J134" s="345" t="s">
        <v>356</v>
      </c>
      <c r="K134" s="485"/>
      <c r="L134" s="345" t="s">
        <v>357</v>
      </c>
      <c r="M134" s="484"/>
    </row>
    <row r="135" spans="2:13" ht="16.5" thickTop="1" thickBot="1">
      <c r="B135" s="275"/>
      <c r="C135" s="337" t="s">
        <v>358</v>
      </c>
      <c r="D135" s="455">
        <f>[1]Input4!C365</f>
        <v>190000</v>
      </c>
      <c r="E135" s="494"/>
      <c r="F135" s="390">
        <f>[1]Input4!C368</f>
        <v>1600</v>
      </c>
      <c r="G135" s="390"/>
      <c r="H135" s="495">
        <f>[1]Input4!C367</f>
        <v>0</v>
      </c>
      <c r="I135" s="496"/>
      <c r="J135" s="497">
        <f>[1]Input4!C368</f>
        <v>1600</v>
      </c>
      <c r="K135" s="485"/>
      <c r="L135" s="345" t="s">
        <v>359</v>
      </c>
      <c r="M135" s="484"/>
    </row>
    <row r="136" spans="2:13" ht="16.5" thickTop="1" thickBot="1">
      <c r="B136" s="275"/>
      <c r="C136" s="479" t="s">
        <v>360</v>
      </c>
      <c r="D136" s="498">
        <f>450/P1</f>
        <v>4.2213883677298308E-2</v>
      </c>
      <c r="E136" s="499"/>
      <c r="F136" s="500">
        <f>1800/P1</f>
        <v>0.16885553470919323</v>
      </c>
      <c r="G136" s="501"/>
      <c r="H136" s="502">
        <v>9.5238095238095233E-2</v>
      </c>
      <c r="I136" s="503"/>
      <c r="J136" s="504">
        <f>1800/10500</f>
        <v>0.17142857142857143</v>
      </c>
      <c r="K136" s="505"/>
      <c r="L136" s="504" t="s">
        <v>359</v>
      </c>
      <c r="M136" s="506"/>
    </row>
    <row r="137" spans="2:13" ht="15.75" hidden="1" outlineLevel="1" thickTop="1" thickBot="1">
      <c r="B137" s="275"/>
      <c r="C137" s="507"/>
      <c r="D137" s="331"/>
      <c r="E137" s="331"/>
      <c r="F137" s="331"/>
      <c r="G137" s="331"/>
      <c r="H137" s="331"/>
      <c r="I137" s="331"/>
      <c r="J137" s="331"/>
      <c r="K137" s="331"/>
      <c r="L137" s="331"/>
      <c r="M137" s="332"/>
    </row>
    <row r="138" spans="2:13" ht="15.75" hidden="1" outlineLevel="1" thickTop="1" thickBot="1">
      <c r="B138" s="275"/>
      <c r="C138" s="507"/>
      <c r="D138" s="331"/>
      <c r="E138" s="331"/>
      <c r="F138" s="331"/>
      <c r="G138" s="331"/>
      <c r="H138" s="331"/>
      <c r="I138" s="331"/>
      <c r="J138" s="331"/>
      <c r="K138" s="331"/>
      <c r="L138" s="331"/>
      <c r="M138" s="332"/>
    </row>
    <row r="139" spans="2:13" ht="15.75" hidden="1" outlineLevel="1" thickTop="1" thickBot="1">
      <c r="B139" s="275"/>
      <c r="C139" s="508"/>
      <c r="D139" s="509"/>
      <c r="E139" s="509"/>
      <c r="F139" s="509"/>
      <c r="G139" s="509"/>
      <c r="H139" s="509"/>
      <c r="I139" s="509"/>
      <c r="J139" s="509"/>
      <c r="K139" s="509"/>
      <c r="L139" s="509"/>
      <c r="M139" s="510"/>
    </row>
    <row r="140" spans="2:13" ht="35.25" collapsed="1" thickTop="1" thickBot="1">
      <c r="B140" s="275">
        <v>6</v>
      </c>
      <c r="C140" s="276" t="s">
        <v>361</v>
      </c>
      <c r="D140" s="277"/>
      <c r="E140" s="277"/>
      <c r="F140" s="277"/>
      <c r="G140" s="277"/>
      <c r="H140" s="277"/>
      <c r="I140" s="277"/>
      <c r="J140" s="277"/>
      <c r="K140" s="278"/>
      <c r="L140" s="278"/>
      <c r="M140" s="279"/>
    </row>
    <row r="141" spans="2:13" ht="62.25" customHeight="1" thickTop="1" thickBot="1">
      <c r="B141" s="275"/>
      <c r="C141" s="280" t="s">
        <v>362</v>
      </c>
      <c r="D141" s="345" t="str">
        <f>D9</f>
        <v>Миришкорский район Кашкадарьинской области.</v>
      </c>
      <c r="E141" s="483"/>
      <c r="F141" s="483"/>
      <c r="G141" s="483"/>
      <c r="H141" s="483"/>
      <c r="I141" s="483"/>
      <c r="J141" s="483"/>
      <c r="K141" s="483"/>
      <c r="L141" s="483"/>
      <c r="M141" s="484"/>
    </row>
    <row r="142" spans="2:13" ht="31.5" thickTop="1" thickBot="1">
      <c r="B142" s="275"/>
      <c r="C142" s="280" t="s">
        <v>363</v>
      </c>
      <c r="D142" s="345" t="str">
        <f>D10</f>
        <v>ЧТПФ «IBN-SINO»</v>
      </c>
      <c r="E142" s="483"/>
      <c r="F142" s="483"/>
      <c r="G142" s="483"/>
      <c r="H142" s="483"/>
      <c r="I142" s="483"/>
      <c r="J142" s="483"/>
      <c r="K142" s="483"/>
      <c r="L142" s="483"/>
      <c r="M142" s="484"/>
    </row>
    <row r="143" spans="2:13" ht="285" customHeight="1" outlineLevel="1" thickTop="1" thickBot="1">
      <c r="B143" s="275"/>
      <c r="C143" s="322" t="s">
        <v>364</v>
      </c>
      <c r="D143" s="344"/>
      <c r="E143" s="344"/>
      <c r="F143" s="344"/>
      <c r="G143" s="344"/>
      <c r="H143" s="344"/>
      <c r="I143" s="344"/>
      <c r="J143" s="344"/>
      <c r="K143" s="345"/>
      <c r="L143" s="345"/>
      <c r="M143" s="346"/>
    </row>
    <row r="144" spans="2:13" ht="33.75" customHeight="1" thickTop="1" thickBot="1">
      <c r="B144" s="275"/>
      <c r="C144" s="405" t="s">
        <v>365</v>
      </c>
      <c r="D144" s="344" t="str">
        <f>D131</f>
        <v>Рынки оптовой торговли</v>
      </c>
      <c r="E144" s="344"/>
      <c r="F144" s="344"/>
      <c r="G144" s="344"/>
      <c r="H144" s="344"/>
      <c r="I144" s="344"/>
      <c r="J144" s="344"/>
      <c r="K144" s="345"/>
      <c r="L144" s="345"/>
      <c r="M144" s="346"/>
    </row>
    <row r="145" spans="2:13" ht="27.75" customHeight="1" thickTop="1" thickBot="1">
      <c r="B145" s="275"/>
      <c r="C145" s="405" t="s">
        <v>366</v>
      </c>
      <c r="D145" s="344" t="s">
        <v>367</v>
      </c>
      <c r="E145" s="344"/>
      <c r="F145" s="344"/>
      <c r="G145" s="344"/>
      <c r="H145" s="344"/>
      <c r="I145" s="344"/>
      <c r="J145" s="344"/>
      <c r="K145" s="345"/>
      <c r="L145" s="345"/>
      <c r="M145" s="346"/>
    </row>
    <row r="146" spans="2:13" ht="16.5" hidden="1" outlineLevel="1" thickTop="1" thickBot="1">
      <c r="B146" s="275"/>
      <c r="C146" s="405" t="s">
        <v>368</v>
      </c>
      <c r="D146" s="344" t="s">
        <v>231</v>
      </c>
      <c r="E146" s="344"/>
      <c r="F146" s="344"/>
      <c r="G146" s="344"/>
      <c r="H146" s="344"/>
      <c r="I146" s="344"/>
      <c r="J146" s="344"/>
      <c r="K146" s="345"/>
      <c r="L146" s="345"/>
      <c r="M146" s="346"/>
    </row>
    <row r="147" spans="2:13" ht="27.75" customHeight="1" collapsed="1" thickTop="1" thickBot="1">
      <c r="B147" s="275"/>
      <c r="C147" s="405" t="s">
        <v>369</v>
      </c>
      <c r="D147" s="344" t="s">
        <v>370</v>
      </c>
      <c r="E147" s="344"/>
      <c r="F147" s="344"/>
      <c r="G147" s="344"/>
      <c r="H147" s="344"/>
      <c r="I147" s="344"/>
      <c r="J147" s="344"/>
      <c r="K147" s="345"/>
      <c r="L147" s="345"/>
      <c r="M147" s="346"/>
    </row>
    <row r="148" spans="2:13" ht="16.5" hidden="1" outlineLevel="1" thickTop="1" thickBot="1">
      <c r="B148" s="275"/>
      <c r="C148" s="405" t="s">
        <v>371</v>
      </c>
      <c r="D148" s="344" t="s">
        <v>231</v>
      </c>
      <c r="E148" s="344"/>
      <c r="F148" s="344"/>
      <c r="G148" s="344"/>
      <c r="H148" s="344"/>
      <c r="I148" s="344"/>
      <c r="J148" s="344"/>
      <c r="K148" s="345"/>
      <c r="L148" s="345"/>
      <c r="M148" s="346"/>
    </row>
    <row r="149" spans="2:13" ht="16.5" hidden="1" outlineLevel="1" thickTop="1" thickBot="1">
      <c r="B149" s="275"/>
      <c r="C149" s="405" t="s">
        <v>371</v>
      </c>
      <c r="D149" s="344" t="s">
        <v>231</v>
      </c>
      <c r="E149" s="344"/>
      <c r="F149" s="344"/>
      <c r="G149" s="344"/>
      <c r="H149" s="344"/>
      <c r="I149" s="344"/>
      <c r="J149" s="344"/>
      <c r="K149" s="345"/>
      <c r="L149" s="345"/>
      <c r="M149" s="346"/>
    </row>
    <row r="150" spans="2:13" ht="16.5" hidden="1" outlineLevel="1" thickTop="1" thickBot="1">
      <c r="B150" s="275"/>
      <c r="C150" s="382" t="s">
        <v>372</v>
      </c>
      <c r="D150" s="344" t="str">
        <f>D141</f>
        <v>Миришкорский район Кашкадарьинской области.</v>
      </c>
      <c r="E150" s="344"/>
      <c r="F150" s="344"/>
      <c r="G150" s="344"/>
      <c r="H150" s="344"/>
      <c r="I150" s="344"/>
      <c r="J150" s="344"/>
      <c r="K150" s="345"/>
      <c r="L150" s="345"/>
      <c r="M150" s="346"/>
    </row>
    <row r="151" spans="2:13" ht="16.5" hidden="1" outlineLevel="1" thickTop="1" thickBot="1">
      <c r="B151" s="275"/>
      <c r="C151" s="382" t="s">
        <v>373</v>
      </c>
      <c r="D151" s="344" t="s">
        <v>231</v>
      </c>
      <c r="E151" s="344"/>
      <c r="F151" s="344"/>
      <c r="G151" s="344"/>
      <c r="H151" s="344"/>
      <c r="I151" s="344"/>
      <c r="J151" s="344"/>
      <c r="K151" s="345"/>
      <c r="L151" s="345"/>
      <c r="M151" s="346"/>
    </row>
    <row r="152" spans="2:13" ht="16.5" hidden="1" outlineLevel="1" thickTop="1" thickBot="1">
      <c r="B152" s="275"/>
      <c r="C152" s="511" t="s">
        <v>374</v>
      </c>
      <c r="D152" s="344" t="s">
        <v>231</v>
      </c>
      <c r="E152" s="344"/>
      <c r="F152" s="344"/>
      <c r="G152" s="344"/>
      <c r="H152" s="344"/>
      <c r="I152" s="344"/>
      <c r="J152" s="344"/>
      <c r="K152" s="345"/>
      <c r="L152" s="345"/>
      <c r="M152" s="346"/>
    </row>
    <row r="153" spans="2:13" ht="16.5" hidden="1" outlineLevel="1" thickTop="1" thickBot="1">
      <c r="B153" s="275"/>
      <c r="C153" s="511" t="s">
        <v>375</v>
      </c>
      <c r="D153" s="344" t="s">
        <v>231</v>
      </c>
      <c r="E153" s="344"/>
      <c r="F153" s="344"/>
      <c r="G153" s="344"/>
      <c r="H153" s="344"/>
      <c r="I153" s="344"/>
      <c r="J153" s="344"/>
      <c r="K153" s="345"/>
      <c r="L153" s="345"/>
      <c r="M153" s="346"/>
    </row>
    <row r="154" spans="2:13" ht="27" hidden="1" outlineLevel="1" thickTop="1" thickBot="1">
      <c r="B154" s="275"/>
      <c r="C154" s="511" t="s">
        <v>376</v>
      </c>
      <c r="D154" s="344" t="s">
        <v>231</v>
      </c>
      <c r="E154" s="344"/>
      <c r="F154" s="344"/>
      <c r="G154" s="344"/>
      <c r="H154" s="344"/>
      <c r="I154" s="344"/>
      <c r="J154" s="344"/>
      <c r="K154" s="345"/>
      <c r="L154" s="345"/>
      <c r="M154" s="346"/>
    </row>
    <row r="155" spans="2:13" ht="16.5" hidden="1" outlineLevel="1" thickTop="1" thickBot="1">
      <c r="B155" s="275"/>
      <c r="C155" s="511" t="s">
        <v>377</v>
      </c>
      <c r="D155" s="344" t="s">
        <v>231</v>
      </c>
      <c r="E155" s="344"/>
      <c r="F155" s="344"/>
      <c r="G155" s="344"/>
      <c r="H155" s="344"/>
      <c r="I155" s="344"/>
      <c r="J155" s="344"/>
      <c r="K155" s="345"/>
      <c r="L155" s="345"/>
      <c r="M155" s="346"/>
    </row>
    <row r="156" spans="2:13" ht="35.25" customHeight="1" collapsed="1" thickTop="1" thickBot="1">
      <c r="B156" s="275"/>
      <c r="C156" s="382" t="s">
        <v>378</v>
      </c>
      <c r="D156" s="383">
        <f>SUM(D157:M160)</f>
        <v>0.48000000000000004</v>
      </c>
      <c r="E156" s="383"/>
      <c r="F156" s="383"/>
      <c r="G156" s="383"/>
      <c r="H156" s="383"/>
      <c r="I156" s="383"/>
      <c r="J156" s="383"/>
      <c r="K156" s="386"/>
      <c r="L156" s="386"/>
      <c r="M156" s="384"/>
    </row>
    <row r="157" spans="2:13" ht="35.25" customHeight="1" thickTop="1" thickBot="1">
      <c r="B157" s="275"/>
      <c r="C157" s="337" t="s">
        <v>379</v>
      </c>
      <c r="D157" s="512">
        <f>D125/10000</f>
        <v>0.4</v>
      </c>
      <c r="E157" s="512"/>
      <c r="F157" s="512"/>
      <c r="G157" s="512"/>
      <c r="H157" s="512"/>
      <c r="I157" s="512"/>
      <c r="J157" s="512"/>
      <c r="K157" s="513"/>
      <c r="L157" s="513"/>
      <c r="M157" s="514"/>
    </row>
    <row r="158" spans="2:13" ht="33" customHeight="1" thickTop="1" thickBot="1">
      <c r="B158" s="275"/>
      <c r="C158" s="337" t="s">
        <v>380</v>
      </c>
      <c r="D158" s="344">
        <f>D157*0.2</f>
        <v>8.0000000000000016E-2</v>
      </c>
      <c r="E158" s="344"/>
      <c r="F158" s="344"/>
      <c r="G158" s="344"/>
      <c r="H158" s="344"/>
      <c r="I158" s="344"/>
      <c r="J158" s="344"/>
      <c r="K158" s="345"/>
      <c r="L158" s="345"/>
      <c r="M158" s="346"/>
    </row>
    <row r="159" spans="2:13" ht="15" hidden="1" customHeight="1" outlineLevel="1">
      <c r="B159" s="275"/>
      <c r="C159" s="515"/>
      <c r="D159" s="344" t="s">
        <v>231</v>
      </c>
      <c r="E159" s="344"/>
      <c r="F159" s="344"/>
      <c r="G159" s="344"/>
      <c r="H159" s="344"/>
      <c r="I159" s="344"/>
      <c r="J159" s="344"/>
      <c r="K159" s="345"/>
      <c r="L159" s="345"/>
      <c r="M159" s="346"/>
    </row>
    <row r="160" spans="2:13" ht="15" hidden="1" customHeight="1" outlineLevel="1">
      <c r="B160" s="275"/>
      <c r="C160" s="515" t="s">
        <v>381</v>
      </c>
      <c r="D160" s="383"/>
      <c r="E160" s="383"/>
      <c r="F160" s="383"/>
      <c r="G160" s="383"/>
      <c r="H160" s="383"/>
      <c r="I160" s="383"/>
      <c r="J160" s="383"/>
      <c r="K160" s="386"/>
      <c r="L160" s="386"/>
      <c r="M160" s="384"/>
    </row>
    <row r="161" spans="2:13" ht="18" hidden="1" customHeight="1" outlineLevel="1">
      <c r="B161" s="275"/>
      <c r="C161" s="511" t="s">
        <v>382</v>
      </c>
      <c r="D161" s="328"/>
      <c r="E161" s="328"/>
      <c r="F161" s="328"/>
      <c r="G161" s="328"/>
      <c r="H161" s="328"/>
      <c r="I161" s="328"/>
      <c r="J161" s="328"/>
      <c r="K161" s="401"/>
      <c r="L161" s="401"/>
      <c r="M161" s="329"/>
    </row>
    <row r="162" spans="2:13" ht="18" hidden="1" customHeight="1" outlineLevel="1" collapsed="1">
      <c r="B162" s="275"/>
      <c r="C162" s="516" t="s">
        <v>383</v>
      </c>
      <c r="D162" s="328"/>
      <c r="E162" s="328"/>
      <c r="F162" s="328"/>
      <c r="G162" s="328"/>
      <c r="H162" s="328"/>
      <c r="I162" s="328"/>
      <c r="J162" s="328"/>
      <c r="K162" s="401"/>
      <c r="L162" s="401"/>
      <c r="M162" s="329"/>
    </row>
    <row r="163" spans="2:13" ht="19.5" hidden="1" outlineLevel="1" thickTop="1" thickBot="1">
      <c r="B163" s="275"/>
      <c r="C163" s="517" t="s">
        <v>384</v>
      </c>
      <c r="D163" s="287" t="str">
        <f>D142</f>
        <v>ЧТПФ «IBN-SINO»</v>
      </c>
      <c r="E163" s="287"/>
      <c r="F163" s="287"/>
      <c r="G163" s="287"/>
      <c r="H163" s="287"/>
      <c r="I163" s="287"/>
      <c r="J163" s="287"/>
      <c r="K163" s="288"/>
      <c r="L163" s="288"/>
      <c r="M163" s="289"/>
    </row>
    <row r="164" spans="2:13" ht="19.5" hidden="1" outlineLevel="1" thickTop="1" thickBot="1">
      <c r="B164" s="275"/>
      <c r="C164" s="518" t="s">
        <v>385</v>
      </c>
      <c r="D164" s="319" t="str">
        <f>D151</f>
        <v>Будет уточнено</v>
      </c>
      <c r="E164" s="319"/>
      <c r="F164" s="319"/>
      <c r="G164" s="319"/>
      <c r="H164" s="319"/>
      <c r="I164" s="319"/>
      <c r="J164" s="319"/>
      <c r="K164" s="319"/>
      <c r="L164" s="319"/>
      <c r="M164" s="320"/>
    </row>
    <row r="165" spans="2:13" ht="19.5" hidden="1" outlineLevel="1" thickTop="1" thickBot="1">
      <c r="B165" s="275"/>
      <c r="C165" s="518" t="s">
        <v>386</v>
      </c>
      <c r="D165" s="319" t="str">
        <f>D152</f>
        <v>Будет уточнено</v>
      </c>
      <c r="E165" s="319"/>
      <c r="F165" s="319"/>
      <c r="G165" s="319"/>
      <c r="H165" s="319"/>
      <c r="I165" s="319"/>
      <c r="J165" s="319"/>
      <c r="K165" s="319"/>
      <c r="L165" s="319"/>
      <c r="M165" s="320"/>
    </row>
    <row r="166" spans="2:13" ht="19.5" hidden="1" outlineLevel="1" thickTop="1" thickBot="1">
      <c r="B166" s="275"/>
      <c r="C166" s="518" t="s">
        <v>387</v>
      </c>
      <c r="D166" s="319" t="str">
        <f>D153</f>
        <v>Будет уточнено</v>
      </c>
      <c r="E166" s="319"/>
      <c r="F166" s="319"/>
      <c r="G166" s="319"/>
      <c r="H166" s="319"/>
      <c r="I166" s="319"/>
      <c r="J166" s="319"/>
      <c r="K166" s="319"/>
      <c r="L166" s="319"/>
      <c r="M166" s="320"/>
    </row>
    <row r="167" spans="2:13" ht="19.5" hidden="1" outlineLevel="1" thickTop="1" thickBot="1">
      <c r="B167" s="275"/>
      <c r="C167" s="518" t="s">
        <v>388</v>
      </c>
      <c r="D167" s="319"/>
      <c r="E167" s="319"/>
      <c r="F167" s="319"/>
      <c r="G167" s="319"/>
      <c r="H167" s="319"/>
      <c r="I167" s="319"/>
      <c r="J167" s="319"/>
      <c r="K167" s="319"/>
      <c r="L167" s="319"/>
      <c r="M167" s="320"/>
    </row>
    <row r="168" spans="2:13" ht="19.5" hidden="1" outlineLevel="1" thickTop="1" thickBot="1">
      <c r="B168" s="275"/>
      <c r="C168" s="507" t="s">
        <v>389</v>
      </c>
      <c r="D168" s="319" t="s">
        <v>231</v>
      </c>
      <c r="E168" s="319"/>
      <c r="F168" s="319"/>
      <c r="G168" s="319"/>
      <c r="H168" s="319"/>
      <c r="I168" s="319"/>
      <c r="J168" s="319"/>
      <c r="K168" s="319"/>
      <c r="L168" s="319"/>
      <c r="M168" s="320"/>
    </row>
    <row r="169" spans="2:13" ht="19.5" hidden="1" outlineLevel="1" thickTop="1" thickBot="1">
      <c r="B169" s="275"/>
      <c r="C169" s="507" t="s">
        <v>390</v>
      </c>
      <c r="D169" s="319" t="s">
        <v>231</v>
      </c>
      <c r="E169" s="319"/>
      <c r="F169" s="319"/>
      <c r="G169" s="319"/>
      <c r="H169" s="319"/>
      <c r="I169" s="319"/>
      <c r="J169" s="319"/>
      <c r="K169" s="319"/>
      <c r="L169" s="319"/>
      <c r="M169" s="320"/>
    </row>
    <row r="170" spans="2:13" ht="19.5" hidden="1" outlineLevel="1" thickTop="1" thickBot="1">
      <c r="B170" s="275"/>
      <c r="C170" s="507" t="s">
        <v>391</v>
      </c>
      <c r="D170" s="319" t="s">
        <v>231</v>
      </c>
      <c r="E170" s="319"/>
      <c r="F170" s="319"/>
      <c r="G170" s="319"/>
      <c r="H170" s="319"/>
      <c r="I170" s="319"/>
      <c r="J170" s="319"/>
      <c r="K170" s="319"/>
      <c r="L170" s="319"/>
      <c r="M170" s="320"/>
    </row>
    <row r="171" spans="2:13" ht="30" hidden="1" outlineLevel="1" thickTop="1" thickBot="1">
      <c r="B171" s="275"/>
      <c r="C171" s="507" t="s">
        <v>392</v>
      </c>
      <c r="D171" s="319" t="s">
        <v>393</v>
      </c>
      <c r="E171" s="319"/>
      <c r="F171" s="319"/>
      <c r="G171" s="319"/>
      <c r="H171" s="319"/>
      <c r="I171" s="319"/>
      <c r="J171" s="319"/>
      <c r="K171" s="319"/>
      <c r="L171" s="319"/>
      <c r="M171" s="320"/>
    </row>
    <row r="172" spans="2:13" ht="19.5" hidden="1" outlineLevel="1" thickTop="1" thickBot="1">
      <c r="B172" s="275"/>
      <c r="C172" s="507" t="s">
        <v>394</v>
      </c>
      <c r="D172" s="319"/>
      <c r="E172" s="319"/>
      <c r="F172" s="319"/>
      <c r="G172" s="319"/>
      <c r="H172" s="319"/>
      <c r="I172" s="319"/>
      <c r="J172" s="319"/>
      <c r="K172" s="319"/>
      <c r="L172" s="319"/>
      <c r="M172" s="320"/>
    </row>
    <row r="173" spans="2:13" ht="15.75" hidden="1" outlineLevel="1" thickTop="1" thickBot="1">
      <c r="B173" s="275"/>
      <c r="C173" s="519" t="s">
        <v>395</v>
      </c>
      <c r="D173" s="520">
        <v>4</v>
      </c>
      <c r="E173" s="520"/>
      <c r="F173" s="520"/>
      <c r="G173" s="520"/>
      <c r="H173" s="520"/>
      <c r="I173" s="520"/>
      <c r="J173" s="520"/>
      <c r="K173" s="520"/>
      <c r="L173" s="520"/>
      <c r="M173" s="521"/>
    </row>
    <row r="174" spans="2:13" ht="36.75" hidden="1" outlineLevel="1" thickTop="1" thickBot="1">
      <c r="B174" s="321"/>
      <c r="C174" s="522" t="s">
        <v>396</v>
      </c>
      <c r="D174" s="319"/>
      <c r="E174" s="319"/>
      <c r="F174" s="319"/>
      <c r="G174" s="319"/>
      <c r="H174" s="319"/>
      <c r="I174" s="319"/>
      <c r="J174" s="319"/>
      <c r="K174" s="319"/>
      <c r="L174" s="319"/>
      <c r="M174" s="320"/>
    </row>
    <row r="175" spans="2:13" ht="35.25" collapsed="1" thickTop="1" thickBot="1">
      <c r="B175" s="275">
        <v>7</v>
      </c>
      <c r="C175" s="276" t="s">
        <v>397</v>
      </c>
      <c r="D175" s="277"/>
      <c r="E175" s="277"/>
      <c r="F175" s="277"/>
      <c r="G175" s="277"/>
      <c r="H175" s="277"/>
      <c r="I175" s="277"/>
      <c r="J175" s="277"/>
      <c r="K175" s="278"/>
      <c r="L175" s="278"/>
      <c r="M175" s="279"/>
    </row>
    <row r="176" spans="2:13" s="526" customFormat="1" ht="19.5" collapsed="1" thickTop="1" thickBot="1">
      <c r="B176" s="275"/>
      <c r="C176" s="451" t="s">
        <v>398</v>
      </c>
      <c r="D176" s="523">
        <f>'[1]Project Cost'!D27</f>
        <v>2278700.0346389217</v>
      </c>
      <c r="E176" s="524"/>
      <c r="F176" s="524"/>
      <c r="G176" s="524"/>
      <c r="H176" s="524"/>
      <c r="I176" s="524"/>
      <c r="J176" s="524"/>
      <c r="K176" s="524"/>
      <c r="L176" s="524"/>
      <c r="M176" s="525"/>
    </row>
    <row r="177" spans="2:18" s="526" customFormat="1" ht="57.75" customHeight="1" thickTop="1" thickBot="1">
      <c r="B177" s="275"/>
      <c r="C177" s="451" t="s">
        <v>399</v>
      </c>
      <c r="D177" s="527" t="s">
        <v>400</v>
      </c>
      <c r="E177" s="527" t="s">
        <v>401</v>
      </c>
      <c r="F177" s="527" t="s">
        <v>402</v>
      </c>
      <c r="G177" s="527" t="s">
        <v>403</v>
      </c>
      <c r="H177" s="528"/>
      <c r="I177" s="527" t="s">
        <v>404</v>
      </c>
      <c r="J177" s="529" t="s">
        <v>405</v>
      </c>
      <c r="K177" s="530"/>
      <c r="L177" s="531" t="s">
        <v>229</v>
      </c>
      <c r="M177" s="532"/>
    </row>
    <row r="178" spans="2:18" s="526" customFormat="1" ht="18" customHeight="1" thickTop="1" thickBot="1">
      <c r="B178" s="275"/>
      <c r="C178" s="533" t="s">
        <v>406</v>
      </c>
      <c r="D178" s="534">
        <f>'[1]Project Cost'!B6</f>
        <v>42240</v>
      </c>
      <c r="E178" s="534">
        <f>'[1]Project Cost'!C6</f>
        <v>0</v>
      </c>
      <c r="F178" s="534">
        <f>D178+E178</f>
        <v>42240</v>
      </c>
      <c r="G178" s="535">
        <f>F178/$F$188</f>
        <v>1.8536884784263966E-2</v>
      </c>
      <c r="H178" s="536"/>
      <c r="I178" s="534">
        <f>[1]Input1!I7</f>
        <v>0</v>
      </c>
      <c r="J178" s="390">
        <f>D178</f>
        <v>42240</v>
      </c>
      <c r="K178" s="390"/>
      <c r="L178" s="455">
        <f>'[1]Project Cost'!P6</f>
        <v>0</v>
      </c>
      <c r="M178" s="457"/>
    </row>
    <row r="179" spans="2:18" s="526" customFormat="1" ht="30" hidden="1" customHeight="1" outlineLevel="1" thickTop="1" thickBot="1">
      <c r="B179" s="275"/>
      <c r="C179" s="533" t="s">
        <v>407</v>
      </c>
      <c r="D179" s="534">
        <f>'[1]Project Cost'!B7</f>
        <v>0</v>
      </c>
      <c r="E179" s="534">
        <f>'[1]Project Cost'!C7</f>
        <v>0</v>
      </c>
      <c r="F179" s="534">
        <f t="shared" ref="F179:F183" si="4">D179+E179</f>
        <v>0</v>
      </c>
      <c r="G179" s="535">
        <f t="shared" ref="G179:G188" si="5">F179/$F$188</f>
        <v>0</v>
      </c>
      <c r="H179" s="536"/>
      <c r="I179" s="534">
        <f>[1]Input1!I8</f>
        <v>0</v>
      </c>
      <c r="J179" s="390">
        <f t="shared" ref="J179:J183" si="6">D179</f>
        <v>0</v>
      </c>
      <c r="K179" s="390"/>
      <c r="L179" s="455">
        <f>'[1]Project Cost'!P7</f>
        <v>0</v>
      </c>
      <c r="M179" s="457"/>
    </row>
    <row r="180" spans="2:18" s="526" customFormat="1" ht="30" customHeight="1" collapsed="1" thickTop="1" thickBot="1">
      <c r="B180" s="275"/>
      <c r="C180" s="533" t="s">
        <v>408</v>
      </c>
      <c r="D180" s="534"/>
      <c r="E180" s="534">
        <f>'[1]Project Cost'!C9</f>
        <v>731000</v>
      </c>
      <c r="F180" s="534">
        <f t="shared" si="4"/>
        <v>731000</v>
      </c>
      <c r="G180" s="535">
        <f t="shared" si="5"/>
        <v>0.32079694075040149</v>
      </c>
      <c r="H180" s="536"/>
      <c r="I180" s="534">
        <f>[1]Input1!I10</f>
        <v>500000</v>
      </c>
      <c r="J180" s="390">
        <f>D180</f>
        <v>0</v>
      </c>
      <c r="K180" s="390"/>
      <c r="L180" s="455">
        <f>E180-I180</f>
        <v>231000</v>
      </c>
      <c r="M180" s="457"/>
    </row>
    <row r="181" spans="2:18" s="526" customFormat="1" ht="18" customHeight="1" thickTop="1" thickBot="1">
      <c r="B181" s="275"/>
      <c r="C181" s="533" t="str">
        <f>[1]Input1!A9</f>
        <v>Новое строительство, реконструкция  здания</v>
      </c>
      <c r="D181" s="534">
        <f>'[1]Project Cost'!B8</f>
        <v>739200</v>
      </c>
      <c r="E181" s="534">
        <f>'[1]Project Cost'!C8</f>
        <v>316800</v>
      </c>
      <c r="F181" s="534">
        <f t="shared" si="4"/>
        <v>1056000</v>
      </c>
      <c r="G181" s="535">
        <f t="shared" si="5"/>
        <v>0.46342211960659913</v>
      </c>
      <c r="H181" s="536"/>
      <c r="I181" s="534">
        <f>'[1]Project Cost'!K8</f>
        <v>200000</v>
      </c>
      <c r="J181" s="390">
        <f>'[1]Project Cost'!O8</f>
        <v>539200</v>
      </c>
      <c r="K181" s="390"/>
      <c r="L181" s="455">
        <f>'[1]Project Cost'!P8</f>
        <v>316800</v>
      </c>
      <c r="M181" s="457"/>
    </row>
    <row r="182" spans="2:18" s="526" customFormat="1" ht="27" customHeight="1" thickTop="1" thickBot="1">
      <c r="B182" s="275"/>
      <c r="C182" s="533" t="s">
        <v>409</v>
      </c>
      <c r="D182" s="534">
        <f>'[1]Project Cost (2)'!D12</f>
        <v>21000</v>
      </c>
      <c r="E182" s="534">
        <f>'[1]Project Cost'!C12</f>
        <v>68934</v>
      </c>
      <c r="F182" s="534">
        <f t="shared" si="4"/>
        <v>89934</v>
      </c>
      <c r="G182" s="535">
        <f t="shared" si="5"/>
        <v>3.9467239493087017E-2</v>
      </c>
      <c r="H182" s="536"/>
      <c r="I182" s="534">
        <f>[1]Input1!M13</f>
        <v>0</v>
      </c>
      <c r="J182" s="390">
        <f t="shared" si="6"/>
        <v>21000</v>
      </c>
      <c r="K182" s="390"/>
      <c r="L182" s="455">
        <f>'[1]Project Cost'!P12</f>
        <v>68934</v>
      </c>
      <c r="M182" s="457"/>
    </row>
    <row r="183" spans="2:18" s="526" customFormat="1" ht="18" customHeight="1" thickTop="1" thickBot="1">
      <c r="B183" s="275"/>
      <c r="C183" s="533" t="s">
        <v>410</v>
      </c>
      <c r="D183" s="534">
        <f>'[1]Project Cost'!B14+'[1]Project Cost'!B11+'[1]Project Cost'!B10</f>
        <v>70000</v>
      </c>
      <c r="E183" s="534">
        <f>'[1]Project Cost'!C14+'[1]Project Cost'!C11+'[1]Project Cost'!C10</f>
        <v>0</v>
      </c>
      <c r="F183" s="534">
        <f t="shared" si="4"/>
        <v>70000</v>
      </c>
      <c r="G183" s="535">
        <f t="shared" si="5"/>
        <v>3.0719269292104109E-2</v>
      </c>
      <c r="H183" s="536"/>
      <c r="I183" s="534">
        <f>[1]Input1!M15</f>
        <v>0</v>
      </c>
      <c r="J183" s="390">
        <f t="shared" si="6"/>
        <v>70000</v>
      </c>
      <c r="K183" s="390"/>
      <c r="L183" s="455">
        <f>'[1]Project Cost'!P14</f>
        <v>0</v>
      </c>
      <c r="M183" s="457"/>
    </row>
    <row r="184" spans="2:18" s="526" customFormat="1" ht="18" customHeight="1" thickTop="1" thickBot="1">
      <c r="B184" s="275"/>
      <c r="C184" s="537" t="s">
        <v>411</v>
      </c>
      <c r="D184" s="538">
        <f t="shared" ref="D184:E184" si="7">SUM(D178:D183)</f>
        <v>872440</v>
      </c>
      <c r="E184" s="538">
        <f t="shared" si="7"/>
        <v>1116734</v>
      </c>
      <c r="F184" s="538">
        <f>SUM(F178:F183)</f>
        <v>1989174</v>
      </c>
      <c r="G184" s="539">
        <f t="shared" si="5"/>
        <v>0.87294245392645575</v>
      </c>
      <c r="H184" s="536"/>
      <c r="I184" s="538">
        <f>SUM(I178:I183)</f>
        <v>700000</v>
      </c>
      <c r="J184" s="540">
        <f>SUM(J178:K183)</f>
        <v>672440</v>
      </c>
      <c r="K184" s="540"/>
      <c r="L184" s="540">
        <f>SUM(L178:M183)</f>
        <v>616734</v>
      </c>
      <c r="M184" s="541"/>
    </row>
    <row r="185" spans="2:18" s="526" customFormat="1" ht="18" customHeight="1" thickTop="1" thickBot="1">
      <c r="B185" s="275"/>
      <c r="C185" s="533" t="s">
        <v>412</v>
      </c>
      <c r="D185" s="535">
        <f>D184/$F$184</f>
        <v>0.43859410991698061</v>
      </c>
      <c r="E185" s="535">
        <f t="shared" ref="E185:F185" si="8">E184/$F$184</f>
        <v>0.56140589008301933</v>
      </c>
      <c r="F185" s="535">
        <f t="shared" si="8"/>
        <v>1</v>
      </c>
      <c r="G185" s="535">
        <f t="shared" si="5"/>
        <v>4.3884670417291584E-7</v>
      </c>
      <c r="H185" s="536"/>
      <c r="I185" s="542">
        <v>0</v>
      </c>
      <c r="J185" s="490">
        <f>'[1]Project Cost'!O16</f>
        <v>0.33804986391336306</v>
      </c>
      <c r="K185" s="490"/>
      <c r="L185" s="491">
        <f>'[1]Project Cost'!P16</f>
        <v>0.31004527507397545</v>
      </c>
      <c r="M185" s="493"/>
    </row>
    <row r="186" spans="2:18" s="526" customFormat="1" ht="30" customHeight="1" thickTop="1" thickBot="1">
      <c r="B186" s="275"/>
      <c r="C186" s="533" t="s">
        <v>413</v>
      </c>
      <c r="D186" s="534">
        <f>'[1]Project Cost'!B17</f>
        <v>120634.45368229131</v>
      </c>
      <c r="E186" s="534">
        <f>'[1]Project Cost'!C17</f>
        <v>92782.627165185957</v>
      </c>
      <c r="F186" s="534">
        <f t="shared" ref="F186:F187" si="9">D186+E186</f>
        <v>213417.08084747725</v>
      </c>
      <c r="G186" s="535">
        <f t="shared" si="5"/>
        <v>9.3657382544120121E-2</v>
      </c>
      <c r="H186" s="536"/>
      <c r="I186" s="534">
        <v>0</v>
      </c>
      <c r="J186" s="390">
        <f>D186</f>
        <v>120634.45368229131</v>
      </c>
      <c r="K186" s="390"/>
      <c r="L186" s="455">
        <f>E186</f>
        <v>92782.627165185957</v>
      </c>
      <c r="M186" s="457"/>
    </row>
    <row r="187" spans="2:18" s="526" customFormat="1" ht="18" customHeight="1" thickTop="1" thickBot="1">
      <c r="B187" s="275"/>
      <c r="C187" s="533" t="s">
        <v>414</v>
      </c>
      <c r="D187" s="534">
        <f>'[1]Project Cost'!B20</f>
        <v>31822.334889881702</v>
      </c>
      <c r="E187" s="534">
        <f>'[1]Project Cost'!C20</f>
        <v>44286.618901563023</v>
      </c>
      <c r="F187" s="534">
        <f t="shared" si="9"/>
        <v>76108.953791444728</v>
      </c>
      <c r="G187" s="535">
        <f t="shared" si="5"/>
        <v>3.3400163529424265E-2</v>
      </c>
      <c r="H187" s="536"/>
      <c r="I187" s="534">
        <v>0</v>
      </c>
      <c r="J187" s="390">
        <f>D187</f>
        <v>31822.334889881702</v>
      </c>
      <c r="K187" s="390"/>
      <c r="L187" s="455">
        <f>E187</f>
        <v>44286.618901563023</v>
      </c>
      <c r="M187" s="457"/>
      <c r="R187" s="543">
        <f>F188-'[1]Project Cost'!D27</f>
        <v>0</v>
      </c>
    </row>
    <row r="188" spans="2:18" s="526" customFormat="1" ht="18" customHeight="1" thickTop="1" thickBot="1">
      <c r="B188" s="275"/>
      <c r="C188" s="537" t="s">
        <v>415</v>
      </c>
      <c r="D188" s="538">
        <f>D186+D187+D184</f>
        <v>1024896.788572173</v>
      </c>
      <c r="E188" s="538">
        <f>E186+E187+E184</f>
        <v>1253803.2460667491</v>
      </c>
      <c r="F188" s="538">
        <f>F186+F187+F184</f>
        <v>2278700.0346389217</v>
      </c>
      <c r="G188" s="539">
        <f t="shared" si="5"/>
        <v>1</v>
      </c>
      <c r="H188" s="536"/>
      <c r="I188" s="538">
        <f>I186+I187+I184</f>
        <v>700000</v>
      </c>
      <c r="J188" s="540">
        <f>J184+J186+J187</f>
        <v>824896.78857217298</v>
      </c>
      <c r="K188" s="540"/>
      <c r="L188" s="540">
        <f>L184+L186+L187</f>
        <v>753803.24606674898</v>
      </c>
      <c r="M188" s="541"/>
    </row>
    <row r="189" spans="2:18" s="526" customFormat="1" ht="18" customHeight="1" thickTop="1" thickBot="1">
      <c r="B189" s="275"/>
      <c r="C189" s="533" t="s">
        <v>416</v>
      </c>
      <c r="D189" s="542">
        <f>'[1]Project Cost'!B28</f>
        <v>0.4497725777823039</v>
      </c>
      <c r="E189" s="542">
        <f>'[1]Project Cost'!C28</f>
        <v>0.55022742221769627</v>
      </c>
      <c r="F189" s="542">
        <f>'[1]Project Cost (2)'!F19</f>
        <v>1</v>
      </c>
      <c r="G189" s="542"/>
      <c r="H189" s="544"/>
      <c r="I189" s="542">
        <f>'[1]Project Cost'!G28</f>
        <v>0.26014070222240426</v>
      </c>
      <c r="J189" s="545">
        <f>'[1]Project Cost'!O28</f>
        <v>0.36200323694772074</v>
      </c>
      <c r="K189" s="545"/>
      <c r="L189" s="546">
        <f>'[1]Project Cost'!P28</f>
        <v>0.29008671999529195</v>
      </c>
      <c r="M189" s="547"/>
    </row>
    <row r="190" spans="2:18" s="526" customFormat="1" ht="19.5" thickTop="1" thickBot="1">
      <c r="B190" s="275"/>
      <c r="C190" s="382" t="s">
        <v>417</v>
      </c>
      <c r="D190" s="548">
        <f>D176</f>
        <v>2278700.0346389217</v>
      </c>
      <c r="E190" s="548"/>
      <c r="F190" s="548"/>
      <c r="G190" s="548"/>
      <c r="H190" s="548"/>
      <c r="I190" s="548"/>
      <c r="J190" s="548"/>
      <c r="K190" s="523"/>
      <c r="L190" s="523"/>
      <c r="M190" s="549"/>
    </row>
    <row r="191" spans="2:18" s="526" customFormat="1" ht="19.5" thickTop="1" thickBot="1">
      <c r="B191" s="275"/>
      <c r="C191" s="337" t="s">
        <v>161</v>
      </c>
      <c r="D191" s="550">
        <f>J188</f>
        <v>824896.78857217298</v>
      </c>
      <c r="E191" s="550"/>
      <c r="F191" s="550"/>
      <c r="G191" s="550"/>
      <c r="H191" s="550"/>
      <c r="I191" s="550"/>
      <c r="J191" s="550"/>
      <c r="K191" s="551"/>
      <c r="L191" s="551"/>
      <c r="M191" s="552"/>
    </row>
    <row r="192" spans="2:18" s="526" customFormat="1" ht="19.5" thickTop="1" thickBot="1">
      <c r="B192" s="275"/>
      <c r="C192" s="337" t="s">
        <v>164</v>
      </c>
      <c r="D192" s="550">
        <f>L188</f>
        <v>753803.24606674898</v>
      </c>
      <c r="E192" s="550"/>
      <c r="F192" s="550"/>
      <c r="G192" s="550"/>
      <c r="H192" s="550"/>
      <c r="I192" s="550"/>
      <c r="J192" s="550"/>
      <c r="K192" s="551"/>
      <c r="L192" s="551"/>
      <c r="M192" s="552"/>
    </row>
    <row r="193" spans="2:15" s="526" customFormat="1" ht="19.5" thickTop="1" thickBot="1">
      <c r="B193" s="275"/>
      <c r="C193" s="337" t="s">
        <v>418</v>
      </c>
      <c r="D193" s="425">
        <f>I188</f>
        <v>700000</v>
      </c>
      <c r="E193" s="425"/>
      <c r="F193" s="425"/>
      <c r="G193" s="425"/>
      <c r="H193" s="425"/>
      <c r="I193" s="425"/>
      <c r="J193" s="425"/>
      <c r="K193" s="360"/>
      <c r="L193" s="360"/>
      <c r="M193" s="439"/>
    </row>
    <row r="194" spans="2:15" s="526" customFormat="1" ht="27" customHeight="1" thickTop="1" thickBot="1">
      <c r="B194" s="275"/>
      <c r="C194" s="382" t="s">
        <v>419</v>
      </c>
      <c r="D194" s="360"/>
      <c r="E194" s="361"/>
      <c r="F194" s="361"/>
      <c r="G194" s="361"/>
      <c r="H194" s="361"/>
      <c r="I194" s="361"/>
      <c r="J194" s="361"/>
      <c r="K194" s="361"/>
      <c r="L194" s="361"/>
      <c r="M194" s="362"/>
    </row>
    <row r="195" spans="2:15" s="526" customFormat="1" ht="36.75" customHeight="1" thickTop="1" thickBot="1">
      <c r="B195" s="275"/>
      <c r="C195" s="337" t="s">
        <v>420</v>
      </c>
      <c r="D195" s="431" t="s">
        <v>421</v>
      </c>
      <c r="E195" s="431" t="s">
        <v>422</v>
      </c>
      <c r="F195" s="431" t="s">
        <v>423</v>
      </c>
      <c r="G195" s="431" t="s">
        <v>424</v>
      </c>
      <c r="H195" s="431" t="s">
        <v>425</v>
      </c>
      <c r="I195" s="431" t="s">
        <v>426</v>
      </c>
      <c r="J195" s="431" t="s">
        <v>427</v>
      </c>
      <c r="K195" s="431" t="s">
        <v>428</v>
      </c>
      <c r="L195" s="431" t="s">
        <v>429</v>
      </c>
      <c r="M195" s="553" t="s">
        <v>430</v>
      </c>
    </row>
    <row r="196" spans="2:15" s="526" customFormat="1" ht="36.75" customHeight="1" thickTop="1" thickBot="1">
      <c r="B196" s="275"/>
      <c r="C196" s="337" t="s">
        <v>431</v>
      </c>
      <c r="D196" s="554">
        <f>D190</f>
        <v>2278700.0346389217</v>
      </c>
      <c r="E196" s="554">
        <f>[1]Present!E38</f>
        <v>1382915.3333333335</v>
      </c>
      <c r="F196" s="554">
        <f>[1]Present!F38</f>
        <v>1509530.0880949004</v>
      </c>
      <c r="G196" s="554">
        <f>[1]Present!G38</f>
        <v>1598431.7880949005</v>
      </c>
      <c r="H196" s="554">
        <f>[1]Present!H38</f>
        <v>1687333.4880949007</v>
      </c>
      <c r="I196" s="554">
        <f>[1]Present!I38</f>
        <v>1776235.1880949005</v>
      </c>
      <c r="J196" s="554">
        <f>[1]Present!J38</f>
        <v>1778034.0000000002</v>
      </c>
      <c r="K196" s="554">
        <f>[1]Present!K38</f>
        <v>1661573.3993117744</v>
      </c>
      <c r="L196" s="554">
        <f>[1]Present!L38</f>
        <v>1658912.8000000003</v>
      </c>
      <c r="M196" s="555">
        <f>[1]Present!M38</f>
        <v>1658912.8000000003</v>
      </c>
    </row>
    <row r="197" spans="2:15" s="526" customFormat="1" ht="36.75" customHeight="1" thickTop="1" thickBot="1">
      <c r="B197" s="275"/>
      <c r="C197" s="337" t="s">
        <v>432</v>
      </c>
      <c r="D197" s="554">
        <f>-D190</f>
        <v>-2278700.0346389217</v>
      </c>
      <c r="E197" s="554">
        <f>[1]Present!E71</f>
        <v>1067961.5794166198</v>
      </c>
      <c r="F197" s="554">
        <f>[1]Present!F71</f>
        <v>1345004.8718012637</v>
      </c>
      <c r="G197" s="554">
        <f>[1]Present!G71</f>
        <v>1380871.6861684374</v>
      </c>
      <c r="H197" s="554">
        <f>[1]Present!H71</f>
        <v>1416738.5005356115</v>
      </c>
      <c r="I197" s="554">
        <f>[1]Present!I71</f>
        <v>1452605.3149027852</v>
      </c>
      <c r="J197" s="554">
        <f>[1]Present!J71</f>
        <v>1230066.3523879047</v>
      </c>
      <c r="K197" s="554">
        <f>[1]Present!K71</f>
        <v>1159503.7812277917</v>
      </c>
      <c r="L197" s="554">
        <f>[1]Present!L71</f>
        <v>1180886.5397985736</v>
      </c>
      <c r="M197" s="555">
        <f>[1]Present!M71</f>
        <v>1180105.0997985736</v>
      </c>
    </row>
    <row r="198" spans="2:15" s="526" customFormat="1" ht="36.75" customHeight="1" thickTop="1" thickBot="1">
      <c r="B198" s="275"/>
      <c r="C198" s="337" t="s">
        <v>433</v>
      </c>
      <c r="D198" s="554"/>
      <c r="E198" s="554">
        <f>[1]Present!E73</f>
        <v>314953.75391671364</v>
      </c>
      <c r="F198" s="554">
        <f>[1]Present!F73</f>
        <v>164525.21629363671</v>
      </c>
      <c r="G198" s="554">
        <f>[1]Present!G73</f>
        <v>217560.10192646319</v>
      </c>
      <c r="H198" s="554">
        <f>[1]Present!H73</f>
        <v>270594.98755928921</v>
      </c>
      <c r="I198" s="554">
        <f>[1]Present!I73</f>
        <v>323629.87319211522</v>
      </c>
      <c r="J198" s="554">
        <f>[1]Present!J73</f>
        <v>547967.64761209558</v>
      </c>
      <c r="K198" s="554">
        <f>[1]Present!K73</f>
        <v>502069.61808398273</v>
      </c>
      <c r="L198" s="554">
        <f>[1]Present!L73</f>
        <v>478026.26020142669</v>
      </c>
      <c r="M198" s="555">
        <f>[1]Present!M73</f>
        <v>478807.70020142663</v>
      </c>
    </row>
    <row r="199" spans="2:15" ht="29.25" customHeight="1" thickTop="1" thickBot="1">
      <c r="B199" s="275"/>
      <c r="C199" s="451" t="s">
        <v>434</v>
      </c>
      <c r="D199" s="434">
        <f>[1]Present!E86</f>
        <v>69.42806297856572</v>
      </c>
      <c r="E199" s="434"/>
      <c r="F199" s="434"/>
      <c r="G199" s="434"/>
      <c r="H199" s="434"/>
      <c r="I199" s="434"/>
      <c r="J199" s="434"/>
      <c r="K199" s="556"/>
      <c r="L199" s="556"/>
      <c r="M199" s="557"/>
      <c r="O199" s="266">
        <f>72/12</f>
        <v>6</v>
      </c>
    </row>
    <row r="200" spans="2:15" ht="27" customHeight="1" thickTop="1" thickBot="1">
      <c r="B200" s="275"/>
      <c r="C200" s="451" t="s">
        <v>435</v>
      </c>
      <c r="D200" s="558">
        <f>[1]Present!N82</f>
        <v>0.13460767644984051</v>
      </c>
      <c r="E200" s="558"/>
      <c r="F200" s="558"/>
      <c r="G200" s="558"/>
      <c r="H200" s="558"/>
      <c r="I200" s="558"/>
      <c r="J200" s="558"/>
      <c r="K200" s="559"/>
      <c r="L200" s="559"/>
      <c r="M200" s="560"/>
    </row>
    <row r="201" spans="2:15" ht="30" customHeight="1" thickTop="1" thickBot="1">
      <c r="B201" s="275"/>
      <c r="C201" s="451" t="s">
        <v>153</v>
      </c>
      <c r="D201" s="425">
        <f>[1]Present!N83</f>
        <v>1484036.3064042702</v>
      </c>
      <c r="E201" s="425"/>
      <c r="F201" s="425"/>
      <c r="G201" s="425"/>
      <c r="H201" s="425"/>
      <c r="I201" s="425"/>
      <c r="J201" s="425"/>
      <c r="K201" s="360"/>
      <c r="L201" s="360"/>
      <c r="M201" s="439"/>
    </row>
    <row r="202" spans="2:15" ht="29.25" customHeight="1" thickTop="1" thickBot="1">
      <c r="B202" s="275"/>
      <c r="C202" s="451" t="s">
        <v>155</v>
      </c>
      <c r="D202" s="561">
        <f>[1]Present!N84</f>
        <v>1.9987340473568691</v>
      </c>
      <c r="E202" s="561"/>
      <c r="F202" s="328"/>
      <c r="G202" s="328"/>
      <c r="H202" s="328"/>
      <c r="I202" s="328"/>
      <c r="J202" s="328"/>
      <c r="K202" s="401"/>
      <c r="L202" s="401"/>
      <c r="M202" s="329"/>
    </row>
    <row r="203" spans="2:15" ht="30.75" customHeight="1" thickTop="1" thickBot="1">
      <c r="B203" s="275"/>
      <c r="C203" s="451" t="s">
        <v>436</v>
      </c>
      <c r="D203" s="434">
        <f>[1]Input4!B385+[1]Input4!B386+[1]Input4!B387</f>
        <v>27</v>
      </c>
      <c r="E203" s="434"/>
      <c r="F203" s="328"/>
      <c r="G203" s="328"/>
      <c r="H203" s="328"/>
      <c r="I203" s="328"/>
      <c r="J203" s="328"/>
      <c r="K203" s="401"/>
      <c r="L203" s="401"/>
      <c r="M203" s="329"/>
    </row>
    <row r="204" spans="2:15" ht="27.75" customHeight="1" thickTop="1" thickBot="1">
      <c r="B204" s="275"/>
      <c r="C204" s="451" t="s">
        <v>437</v>
      </c>
      <c r="D204" s="425">
        <f>+SUM([1]SalePlan!B3:K3)</f>
        <v>4092189.322222223</v>
      </c>
      <c r="E204" s="425"/>
      <c r="F204" s="425"/>
      <c r="G204" s="425"/>
      <c r="H204" s="425"/>
      <c r="I204" s="425"/>
      <c r="J204" s="425"/>
      <c r="K204" s="360"/>
      <c r="L204" s="360"/>
      <c r="M204" s="439"/>
    </row>
    <row r="205" spans="2:15" ht="31.5" customHeight="1" thickTop="1" thickBot="1">
      <c r="B205" s="275"/>
      <c r="C205" s="562" t="s">
        <v>438</v>
      </c>
      <c r="D205" s="287" t="s">
        <v>439</v>
      </c>
      <c r="E205" s="287"/>
      <c r="F205" s="287"/>
      <c r="G205" s="287"/>
      <c r="H205" s="287"/>
      <c r="I205" s="287"/>
      <c r="J205" s="287"/>
      <c r="K205" s="288"/>
      <c r="L205" s="288"/>
      <c r="M205" s="289"/>
    </row>
    <row r="206" spans="2:15" s="526" customFormat="1" ht="35.25" customHeight="1" collapsed="1" thickTop="1" thickBot="1">
      <c r="B206" s="275">
        <v>8</v>
      </c>
      <c r="C206" s="563" t="s">
        <v>440</v>
      </c>
      <c r="D206" s="277"/>
      <c r="E206" s="277"/>
      <c r="F206" s="277"/>
      <c r="G206" s="277"/>
      <c r="H206" s="277"/>
      <c r="I206" s="277"/>
      <c r="J206" s="277"/>
      <c r="K206" s="278"/>
      <c r="L206" s="278"/>
      <c r="M206" s="279"/>
    </row>
    <row r="207" spans="2:15" s="526" customFormat="1" ht="66" customHeight="1" thickTop="1" thickBot="1">
      <c r="B207" s="275"/>
      <c r="C207" s="382" t="s">
        <v>441</v>
      </c>
      <c r="D207" s="564" t="s">
        <v>442</v>
      </c>
      <c r="E207" s="565"/>
      <c r="F207" s="565"/>
      <c r="G207" s="565"/>
      <c r="H207" s="565"/>
      <c r="I207" s="565"/>
      <c r="J207" s="565"/>
      <c r="K207" s="461"/>
      <c r="L207" s="461"/>
      <c r="M207" s="566"/>
    </row>
    <row r="208" spans="2:15" s="526" customFormat="1" ht="40.5" customHeight="1" thickTop="1" thickBot="1">
      <c r="B208" s="275"/>
      <c r="C208" s="382" t="s">
        <v>443</v>
      </c>
      <c r="D208" s="564" t="s">
        <v>444</v>
      </c>
      <c r="E208" s="565"/>
      <c r="F208" s="565"/>
      <c r="G208" s="565"/>
      <c r="H208" s="565"/>
      <c r="I208" s="565"/>
      <c r="J208" s="565"/>
      <c r="K208" s="461"/>
      <c r="L208" s="461"/>
      <c r="M208" s="566"/>
    </row>
    <row r="209" spans="2:18" s="526" customFormat="1" ht="54" customHeight="1" thickTop="1" thickBot="1">
      <c r="B209" s="275"/>
      <c r="C209" s="382" t="s">
        <v>143</v>
      </c>
      <c r="D209" s="564" t="s">
        <v>445</v>
      </c>
      <c r="E209" s="565"/>
      <c r="F209" s="565"/>
      <c r="G209" s="565"/>
      <c r="H209" s="565"/>
      <c r="I209" s="565"/>
      <c r="J209" s="565"/>
      <c r="K209" s="461"/>
      <c r="L209" s="461"/>
      <c r="M209" s="566"/>
    </row>
    <row r="210" spans="2:18" s="526" customFormat="1" ht="57" customHeight="1" thickTop="1" thickBot="1">
      <c r="B210" s="275"/>
      <c r="C210" s="382" t="s">
        <v>446</v>
      </c>
      <c r="D210" s="565" t="s">
        <v>447</v>
      </c>
      <c r="E210" s="565"/>
      <c r="F210" s="565"/>
      <c r="G210" s="565"/>
      <c r="H210" s="565"/>
      <c r="I210" s="565"/>
      <c r="J210" s="565"/>
      <c r="K210" s="461"/>
      <c r="L210" s="461"/>
      <c r="M210" s="566"/>
      <c r="R210" s="567"/>
    </row>
    <row r="211" spans="2:18" s="526" customFormat="1" ht="48.75" customHeight="1" thickTop="1" thickBot="1">
      <c r="B211" s="275"/>
      <c r="C211" s="568" t="s">
        <v>448</v>
      </c>
      <c r="D211" s="569" t="s">
        <v>449</v>
      </c>
      <c r="E211" s="570"/>
      <c r="F211" s="570"/>
      <c r="G211" s="570"/>
      <c r="H211" s="570"/>
      <c r="I211" s="570"/>
      <c r="J211" s="570"/>
      <c r="K211" s="570"/>
      <c r="L211" s="570"/>
      <c r="M211" s="571"/>
    </row>
    <row r="212" spans="2:18" s="526" customFormat="1" ht="39.75" hidden="1" customHeight="1" outlineLevel="1" thickTop="1" thickBot="1">
      <c r="B212" s="275"/>
      <c r="C212" s="572"/>
      <c r="D212" s="573"/>
      <c r="E212" s="574"/>
      <c r="F212" s="574"/>
      <c r="G212" s="574"/>
      <c r="H212" s="574"/>
      <c r="I212" s="574"/>
      <c r="J212" s="574"/>
      <c r="K212" s="574"/>
      <c r="L212" s="574"/>
      <c r="M212" s="575"/>
    </row>
    <row r="213" spans="2:18" s="526" customFormat="1" ht="44.25" customHeight="1" collapsed="1" thickTop="1" thickBot="1">
      <c r="B213" s="275"/>
      <c r="C213" s="572"/>
      <c r="D213" s="573" t="s">
        <v>450</v>
      </c>
      <c r="E213" s="574"/>
      <c r="F213" s="574"/>
      <c r="G213" s="574"/>
      <c r="H213" s="574"/>
      <c r="I213" s="574"/>
      <c r="J213" s="574"/>
      <c r="K213" s="574"/>
      <c r="L213" s="574"/>
      <c r="M213" s="575"/>
    </row>
    <row r="214" spans="2:18" ht="43.5" customHeight="1" thickTop="1" thickBot="1">
      <c r="B214" s="275"/>
      <c r="C214" s="576"/>
      <c r="D214" s="577" t="s">
        <v>451</v>
      </c>
      <c r="E214" s="578"/>
      <c r="F214" s="578"/>
      <c r="G214" s="578"/>
      <c r="H214" s="578"/>
      <c r="I214" s="578"/>
      <c r="J214" s="578"/>
      <c r="K214" s="578"/>
      <c r="L214" s="578"/>
      <c r="M214" s="579"/>
    </row>
    <row r="215" spans="2:18" ht="15.75" thickTop="1" thickBot="1">
      <c r="B215" s="275"/>
      <c r="C215" s="580"/>
      <c r="D215" s="581"/>
      <c r="E215" s="581"/>
      <c r="F215" s="581"/>
      <c r="G215" s="581"/>
      <c r="H215" s="581"/>
      <c r="I215" s="581"/>
      <c r="J215" s="581"/>
      <c r="K215" s="581"/>
      <c r="L215" s="581"/>
      <c r="M215" s="582"/>
    </row>
    <row r="216" spans="2:18" ht="15" hidden="1" outlineLevel="1" thickTop="1">
      <c r="B216" s="583"/>
      <c r="C216" s="584"/>
      <c r="D216" s="584"/>
      <c r="E216" s="584"/>
      <c r="F216" s="584"/>
      <c r="G216" s="584"/>
      <c r="H216" s="584"/>
      <c r="I216" s="584"/>
      <c r="J216" s="584"/>
      <c r="K216" s="584"/>
      <c r="L216" s="584"/>
      <c r="M216" s="585"/>
    </row>
    <row r="217" spans="2:18" ht="15.75" hidden="1" outlineLevel="1" thickTop="1" thickBot="1">
      <c r="B217" s="586"/>
      <c r="C217" s="581"/>
      <c r="D217" s="581"/>
      <c r="E217" s="581"/>
      <c r="F217" s="581"/>
      <c r="G217" s="581"/>
      <c r="H217" s="581"/>
      <c r="I217" s="581"/>
      <c r="J217" s="581"/>
      <c r="K217" s="581"/>
      <c r="L217" s="581"/>
      <c r="M217" s="582"/>
    </row>
    <row r="218" spans="2:18" ht="15" collapsed="1" thickTop="1">
      <c r="B218" s="587"/>
      <c r="C218" s="588"/>
      <c r="D218" s="588"/>
      <c r="E218" s="588"/>
      <c r="F218" s="588"/>
      <c r="G218" s="588"/>
      <c r="H218" s="588"/>
      <c r="I218" s="588"/>
      <c r="J218" s="588"/>
      <c r="K218" s="588"/>
      <c r="L218" s="588"/>
      <c r="M218" s="588"/>
    </row>
  </sheetData>
  <dataConsolidate link="1"/>
  <mergeCells count="258">
    <mergeCell ref="C215:M215"/>
    <mergeCell ref="C216:M216"/>
    <mergeCell ref="C217:M217"/>
    <mergeCell ref="C218:M218"/>
    <mergeCell ref="B206:B215"/>
    <mergeCell ref="C206:M206"/>
    <mergeCell ref="D207:M207"/>
    <mergeCell ref="D208:M208"/>
    <mergeCell ref="D209:M209"/>
    <mergeCell ref="D210:M210"/>
    <mergeCell ref="D211:M211"/>
    <mergeCell ref="D212:M212"/>
    <mergeCell ref="D213:M213"/>
    <mergeCell ref="D214:M214"/>
    <mergeCell ref="D200:M200"/>
    <mergeCell ref="D201:M201"/>
    <mergeCell ref="D202:M202"/>
    <mergeCell ref="D203:M203"/>
    <mergeCell ref="D204:M204"/>
    <mergeCell ref="D205:M205"/>
    <mergeCell ref="D190:M190"/>
    <mergeCell ref="D191:M191"/>
    <mergeCell ref="D192:M192"/>
    <mergeCell ref="D193:M193"/>
    <mergeCell ref="D194:M194"/>
    <mergeCell ref="D199:M199"/>
    <mergeCell ref="J187:K187"/>
    <mergeCell ref="L187:M187"/>
    <mergeCell ref="J188:K188"/>
    <mergeCell ref="L188:M188"/>
    <mergeCell ref="J189:K189"/>
    <mergeCell ref="L189:M189"/>
    <mergeCell ref="J184:K184"/>
    <mergeCell ref="L184:M184"/>
    <mergeCell ref="J185:K185"/>
    <mergeCell ref="L185:M185"/>
    <mergeCell ref="J186:K186"/>
    <mergeCell ref="L186:M186"/>
    <mergeCell ref="J181:K181"/>
    <mergeCell ref="L181:M181"/>
    <mergeCell ref="J182:K182"/>
    <mergeCell ref="L182:M182"/>
    <mergeCell ref="J183:K183"/>
    <mergeCell ref="L183:M183"/>
    <mergeCell ref="J178:K178"/>
    <mergeCell ref="L178:M178"/>
    <mergeCell ref="J179:K179"/>
    <mergeCell ref="L179:M179"/>
    <mergeCell ref="J180:K180"/>
    <mergeCell ref="L180:M180"/>
    <mergeCell ref="D171:M171"/>
    <mergeCell ref="D172:M172"/>
    <mergeCell ref="D173:M173"/>
    <mergeCell ref="D174:M174"/>
    <mergeCell ref="B175:B205"/>
    <mergeCell ref="C175:M175"/>
    <mergeCell ref="D176:M176"/>
    <mergeCell ref="H177:H189"/>
    <mergeCell ref="J177:K177"/>
    <mergeCell ref="L177:M177"/>
    <mergeCell ref="D165:M165"/>
    <mergeCell ref="D166:M166"/>
    <mergeCell ref="D167:M167"/>
    <mergeCell ref="D168:M168"/>
    <mergeCell ref="D169:M169"/>
    <mergeCell ref="D170:M170"/>
    <mergeCell ref="D159:M159"/>
    <mergeCell ref="D160:M160"/>
    <mergeCell ref="D161:M161"/>
    <mergeCell ref="C162:M162"/>
    <mergeCell ref="D163:M163"/>
    <mergeCell ref="D164:M164"/>
    <mergeCell ref="D153:M153"/>
    <mergeCell ref="D154:M154"/>
    <mergeCell ref="D155:M155"/>
    <mergeCell ref="D156:M156"/>
    <mergeCell ref="D157:M157"/>
    <mergeCell ref="D158:M158"/>
    <mergeCell ref="D147:M147"/>
    <mergeCell ref="D148:M148"/>
    <mergeCell ref="D149:M149"/>
    <mergeCell ref="D150:M150"/>
    <mergeCell ref="D151:M151"/>
    <mergeCell ref="D152:M152"/>
    <mergeCell ref="D138:M138"/>
    <mergeCell ref="D139:M139"/>
    <mergeCell ref="B140:B173"/>
    <mergeCell ref="C140:M140"/>
    <mergeCell ref="D141:M141"/>
    <mergeCell ref="D142:M142"/>
    <mergeCell ref="C143:M143"/>
    <mergeCell ref="D144:M144"/>
    <mergeCell ref="D145:M145"/>
    <mergeCell ref="D146:M146"/>
    <mergeCell ref="D136:E136"/>
    <mergeCell ref="F136:G136"/>
    <mergeCell ref="H136:I136"/>
    <mergeCell ref="J136:K136"/>
    <mergeCell ref="L136:M136"/>
    <mergeCell ref="D137:M137"/>
    <mergeCell ref="D134:E134"/>
    <mergeCell ref="F134:G134"/>
    <mergeCell ref="H134:I134"/>
    <mergeCell ref="J134:K134"/>
    <mergeCell ref="L134:M134"/>
    <mergeCell ref="D135:E135"/>
    <mergeCell ref="F135:G135"/>
    <mergeCell ref="H135:I135"/>
    <mergeCell ref="J135:K135"/>
    <mergeCell ref="L135:M135"/>
    <mergeCell ref="J130:K130"/>
    <mergeCell ref="L130:M130"/>
    <mergeCell ref="C131:C132"/>
    <mergeCell ref="D131:M132"/>
    <mergeCell ref="D133:E133"/>
    <mergeCell ref="F133:G133"/>
    <mergeCell ref="H133:I133"/>
    <mergeCell ref="J133:K133"/>
    <mergeCell ref="L133:M133"/>
    <mergeCell ref="D124:M124"/>
    <mergeCell ref="D125:M125"/>
    <mergeCell ref="D126:M126"/>
    <mergeCell ref="D127:M127"/>
    <mergeCell ref="B128:B139"/>
    <mergeCell ref="C128:M128"/>
    <mergeCell ref="D129:M129"/>
    <mergeCell ref="D130:E130"/>
    <mergeCell ref="F130:G130"/>
    <mergeCell ref="H130:I130"/>
    <mergeCell ref="D118:M118"/>
    <mergeCell ref="D119:M119"/>
    <mergeCell ref="C120:M120"/>
    <mergeCell ref="D121:M121"/>
    <mergeCell ref="D122:M122"/>
    <mergeCell ref="D123:M123"/>
    <mergeCell ref="D113:M113"/>
    <mergeCell ref="D114:M114"/>
    <mergeCell ref="C115:C117"/>
    <mergeCell ref="D115:M115"/>
    <mergeCell ref="D116:G116"/>
    <mergeCell ref="I116:M116"/>
    <mergeCell ref="D117:G117"/>
    <mergeCell ref="I117:M117"/>
    <mergeCell ref="H105:I105"/>
    <mergeCell ref="J105:K105"/>
    <mergeCell ref="D106:M106"/>
    <mergeCell ref="C107:C113"/>
    <mergeCell ref="D107:M107"/>
    <mergeCell ref="D108:M108"/>
    <mergeCell ref="D109:M109"/>
    <mergeCell ref="D110:M110"/>
    <mergeCell ref="D111:M111"/>
    <mergeCell ref="D112:M112"/>
    <mergeCell ref="D99:H99"/>
    <mergeCell ref="I99:M99"/>
    <mergeCell ref="D100:H100"/>
    <mergeCell ref="I100:M100"/>
    <mergeCell ref="B101:B127"/>
    <mergeCell ref="C101:M101"/>
    <mergeCell ref="D102:M102"/>
    <mergeCell ref="D103:M103"/>
    <mergeCell ref="D104:M104"/>
    <mergeCell ref="F105:G105"/>
    <mergeCell ref="C87:M87"/>
    <mergeCell ref="D94:M94"/>
    <mergeCell ref="C95:M95"/>
    <mergeCell ref="D96:M96"/>
    <mergeCell ref="D97:M97"/>
    <mergeCell ref="D98:H98"/>
    <mergeCell ref="I98:M98"/>
    <mergeCell ref="D71:I71"/>
    <mergeCell ref="C72:M72"/>
    <mergeCell ref="E74:H74"/>
    <mergeCell ref="J74:M74"/>
    <mergeCell ref="D84:M84"/>
    <mergeCell ref="D85:M85"/>
    <mergeCell ref="E57:H57"/>
    <mergeCell ref="I57:L57"/>
    <mergeCell ref="D60:M60"/>
    <mergeCell ref="D61:M61"/>
    <mergeCell ref="C62:M62"/>
    <mergeCell ref="D63:M63"/>
    <mergeCell ref="D50:M50"/>
    <mergeCell ref="D51:M51"/>
    <mergeCell ref="D52:M52"/>
    <mergeCell ref="D53:M53"/>
    <mergeCell ref="D54:M54"/>
    <mergeCell ref="C55:M55"/>
    <mergeCell ref="C42:C43"/>
    <mergeCell ref="D42:M42"/>
    <mergeCell ref="D43:M43"/>
    <mergeCell ref="B44:B100"/>
    <mergeCell ref="C44:M44"/>
    <mergeCell ref="C45:M45"/>
    <mergeCell ref="D46:M46"/>
    <mergeCell ref="D47:M47"/>
    <mergeCell ref="D48:M48"/>
    <mergeCell ref="D49:M49"/>
    <mergeCell ref="D35:M35"/>
    <mergeCell ref="D36:M36"/>
    <mergeCell ref="D37:M37"/>
    <mergeCell ref="C39:C41"/>
    <mergeCell ref="D39:M39"/>
    <mergeCell ref="D40:M41"/>
    <mergeCell ref="C29:C30"/>
    <mergeCell ref="D29:M30"/>
    <mergeCell ref="D31:M31"/>
    <mergeCell ref="D32:M32"/>
    <mergeCell ref="D33:M33"/>
    <mergeCell ref="D34:M34"/>
    <mergeCell ref="D23:M23"/>
    <mergeCell ref="D24:M24"/>
    <mergeCell ref="B25:B43"/>
    <mergeCell ref="C25:M25"/>
    <mergeCell ref="C26:M26"/>
    <mergeCell ref="E27:F27"/>
    <mergeCell ref="G27:H27"/>
    <mergeCell ref="I27:J27"/>
    <mergeCell ref="K27:M27"/>
    <mergeCell ref="D28:M28"/>
    <mergeCell ref="D21:M21"/>
    <mergeCell ref="D22:E22"/>
    <mergeCell ref="F22:G22"/>
    <mergeCell ref="H22:I22"/>
    <mergeCell ref="J22:K22"/>
    <mergeCell ref="L22:M22"/>
    <mergeCell ref="D19:E19"/>
    <mergeCell ref="F19:G19"/>
    <mergeCell ref="H19:I19"/>
    <mergeCell ref="J19:K19"/>
    <mergeCell ref="L19:M19"/>
    <mergeCell ref="D20:M20"/>
    <mergeCell ref="D17:E17"/>
    <mergeCell ref="F17:G17"/>
    <mergeCell ref="H17:I17"/>
    <mergeCell ref="J17:K17"/>
    <mergeCell ref="L17:M17"/>
    <mergeCell ref="D18:E18"/>
    <mergeCell ref="F18:G18"/>
    <mergeCell ref="H18:I18"/>
    <mergeCell ref="J18:K18"/>
    <mergeCell ref="L18:M18"/>
    <mergeCell ref="D11:M11"/>
    <mergeCell ref="D12:M12"/>
    <mergeCell ref="D13:M13"/>
    <mergeCell ref="D14:M14"/>
    <mergeCell ref="D15:M15"/>
    <mergeCell ref="D16:M16"/>
    <mergeCell ref="C2:M2"/>
    <mergeCell ref="C3:M3"/>
    <mergeCell ref="B4:B21"/>
    <mergeCell ref="C4:M4"/>
    <mergeCell ref="D5:M5"/>
    <mergeCell ref="D6:M6"/>
    <mergeCell ref="D7:M7"/>
    <mergeCell ref="D8:M8"/>
    <mergeCell ref="D9:M9"/>
    <mergeCell ref="D10:M10"/>
  </mergeCells>
  <printOptions horizontalCentered="1"/>
  <pageMargins left="0.15748031496062992" right="0" top="0.19685039370078741" bottom="0" header="0" footer="3.937007874015748E-2"/>
  <pageSetup paperSize="9" scale="33" fitToHeight="3" orientation="landscape" r:id="rId1"/>
  <headerFooter alignWithMargins="0"/>
  <rowBreaks count="3" manualBreakCount="3">
    <brk id="100" min="1" max="12" man="1"/>
    <brk id="139" min="1" max="12" man="1"/>
    <brk id="205"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0DF8-FF78-4F9E-9B4C-3EAD0851D8DD}">
  <dimension ref="B1:R218"/>
  <sheetViews>
    <sheetView tabSelected="1" view="pageBreakPreview" zoomScale="50" zoomScaleNormal="50" zoomScaleSheetLayoutView="50" workbookViewId="0">
      <selection activeCell="AG40" sqref="AG40:AI40"/>
    </sheetView>
  </sheetViews>
  <sheetFormatPr defaultRowHeight="12.75" outlineLevelRow="3"/>
  <cols>
    <col min="1" max="1" width="9.140625" style="266"/>
    <col min="2" max="2" width="9.42578125" style="264" customWidth="1"/>
    <col min="3" max="3" width="71" style="266" customWidth="1"/>
    <col min="4" max="4" width="46.85546875" style="266" customWidth="1"/>
    <col min="5" max="5" width="36" style="266" customWidth="1"/>
    <col min="6" max="6" width="28.42578125" style="266" customWidth="1"/>
    <col min="7" max="7" width="13.7109375" style="266" customWidth="1"/>
    <col min="8" max="8" width="20.28515625" style="266" customWidth="1"/>
    <col min="9" max="9" width="14.85546875" style="266" customWidth="1"/>
    <col min="10" max="10" width="29.42578125" style="266" customWidth="1"/>
    <col min="11" max="11" width="13" style="266" customWidth="1"/>
    <col min="12" max="12" width="35" style="266" customWidth="1"/>
    <col min="13" max="13" width="47.28515625" style="266" customWidth="1"/>
    <col min="14" max="15" width="9.140625" style="266"/>
    <col min="16" max="16" width="12.85546875" style="266" bestFit="1" customWidth="1"/>
    <col min="17" max="17" width="9.140625" style="266"/>
    <col min="18" max="18" width="13.140625" style="266" bestFit="1" customWidth="1"/>
    <col min="19" max="19" width="9.140625" style="266"/>
    <col min="20" max="20" width="13.85546875" style="266" bestFit="1" customWidth="1"/>
    <col min="21" max="16384" width="9.140625" style="266"/>
  </cols>
  <sheetData>
    <row r="1" spans="2:16" ht="32.25" customHeight="1" thickBot="1">
      <c r="C1" s="265"/>
      <c r="D1" s="265"/>
      <c r="E1" s="265"/>
      <c r="F1" s="265"/>
      <c r="G1" s="265"/>
      <c r="H1" s="265"/>
      <c r="I1" s="265"/>
      <c r="J1" s="265"/>
      <c r="K1" s="265"/>
      <c r="L1" s="265"/>
      <c r="M1" s="265"/>
      <c r="P1" s="267">
        <v>10660</v>
      </c>
    </row>
    <row r="2" spans="2:16" ht="72.75" customHeight="1" thickTop="1" thickBot="1">
      <c r="B2" s="268"/>
      <c r="C2" s="269" t="s">
        <v>452</v>
      </c>
      <c r="D2" s="269"/>
      <c r="E2" s="269"/>
      <c r="F2" s="269"/>
      <c r="G2" s="269"/>
      <c r="H2" s="269"/>
      <c r="I2" s="269"/>
      <c r="J2" s="269"/>
      <c r="K2" s="269"/>
      <c r="L2" s="269"/>
      <c r="M2" s="270"/>
    </row>
    <row r="3" spans="2:16" ht="33" customHeight="1" thickTop="1" thickBot="1">
      <c r="B3" s="271"/>
      <c r="C3" s="272" t="s">
        <v>453</v>
      </c>
      <c r="D3" s="273"/>
      <c r="E3" s="273"/>
      <c r="F3" s="273"/>
      <c r="G3" s="273"/>
      <c r="H3" s="273"/>
      <c r="I3" s="273"/>
      <c r="J3" s="273"/>
      <c r="K3" s="273"/>
      <c r="L3" s="273"/>
      <c r="M3" s="274"/>
    </row>
    <row r="4" spans="2:16" ht="34.5" customHeight="1" thickTop="1" thickBot="1">
      <c r="B4" s="275">
        <v>1</v>
      </c>
      <c r="C4" s="276" t="s">
        <v>454</v>
      </c>
      <c r="D4" s="277"/>
      <c r="E4" s="277"/>
      <c r="F4" s="277"/>
      <c r="G4" s="277"/>
      <c r="H4" s="277"/>
      <c r="I4" s="277"/>
      <c r="J4" s="277"/>
      <c r="K4" s="278"/>
      <c r="L4" s="278"/>
      <c r="M4" s="279"/>
    </row>
    <row r="5" spans="2:16" ht="45" customHeight="1" thickTop="1" thickBot="1">
      <c r="B5" s="275"/>
      <c r="C5" s="280" t="s">
        <v>12</v>
      </c>
      <c r="D5" s="281" t="s">
        <v>455</v>
      </c>
      <c r="E5" s="281"/>
      <c r="F5" s="281"/>
      <c r="G5" s="281"/>
      <c r="H5" s="281"/>
      <c r="I5" s="281"/>
      <c r="J5" s="281"/>
      <c r="K5" s="281"/>
      <c r="L5" s="281"/>
      <c r="M5" s="282"/>
    </row>
    <row r="6" spans="2:16" ht="21.75" customHeight="1" thickTop="1" thickBot="1">
      <c r="B6" s="275"/>
      <c r="C6" s="280" t="s">
        <v>456</v>
      </c>
      <c r="D6" s="283">
        <f>D176</f>
        <v>2278700.0346389217</v>
      </c>
      <c r="E6" s="283"/>
      <c r="F6" s="283"/>
      <c r="G6" s="283"/>
      <c r="H6" s="283"/>
      <c r="I6" s="283"/>
      <c r="J6" s="283"/>
      <c r="K6" s="284"/>
      <c r="L6" s="284"/>
      <c r="M6" s="285"/>
    </row>
    <row r="7" spans="2:16" ht="21.75" customHeight="1" thickTop="1" thickBot="1">
      <c r="B7" s="275"/>
      <c r="C7" s="280" t="s">
        <v>457</v>
      </c>
      <c r="D7" s="283">
        <f>D43</f>
        <v>140000</v>
      </c>
      <c r="E7" s="283"/>
      <c r="F7" s="283"/>
      <c r="G7" s="283"/>
      <c r="H7" s="283"/>
      <c r="I7" s="283"/>
      <c r="J7" s="283"/>
      <c r="K7" s="284"/>
      <c r="L7" s="284"/>
      <c r="M7" s="285"/>
    </row>
    <row r="8" spans="2:16" ht="16.5" customHeight="1" thickTop="1" thickBot="1">
      <c r="B8" s="275"/>
      <c r="C8" s="280" t="s">
        <v>458</v>
      </c>
      <c r="D8" s="283">
        <f>I98+D98</f>
        <v>6226401570.333334</v>
      </c>
      <c r="E8" s="283"/>
      <c r="F8" s="283"/>
      <c r="G8" s="283"/>
      <c r="H8" s="283"/>
      <c r="I8" s="283"/>
      <c r="J8" s="283"/>
      <c r="K8" s="284"/>
      <c r="L8" s="284"/>
      <c r="M8" s="285"/>
    </row>
    <row r="9" spans="2:16" ht="49.5" customHeight="1" thickTop="1" thickBot="1">
      <c r="B9" s="275"/>
      <c r="C9" s="286" t="s">
        <v>459</v>
      </c>
      <c r="D9" s="287" t="s">
        <v>188</v>
      </c>
      <c r="E9" s="287"/>
      <c r="F9" s="287"/>
      <c r="G9" s="287"/>
      <c r="H9" s="287"/>
      <c r="I9" s="287"/>
      <c r="J9" s="287"/>
      <c r="K9" s="288"/>
      <c r="L9" s="288"/>
      <c r="M9" s="289"/>
    </row>
    <row r="10" spans="2:16" s="266" customFormat="1" ht="29.25" customHeight="1" thickTop="1" thickBot="1">
      <c r="B10" s="275"/>
      <c r="C10" s="290" t="s">
        <v>460</v>
      </c>
      <c r="D10" s="291" t="s">
        <v>461</v>
      </c>
      <c r="E10" s="291"/>
      <c r="F10" s="291"/>
      <c r="G10" s="291"/>
      <c r="H10" s="291"/>
      <c r="I10" s="291"/>
      <c r="J10" s="291"/>
      <c r="K10" s="291"/>
      <c r="L10" s="291"/>
      <c r="M10" s="292"/>
    </row>
    <row r="11" spans="2:16" s="266" customFormat="1" ht="68.25" customHeight="1" thickTop="1" thickBot="1">
      <c r="B11" s="275"/>
      <c r="C11" s="293" t="s">
        <v>462</v>
      </c>
      <c r="D11" s="589" t="s">
        <v>463</v>
      </c>
      <c r="E11" s="590"/>
      <c r="F11" s="590"/>
      <c r="G11" s="590"/>
      <c r="H11" s="590"/>
      <c r="I11" s="590"/>
      <c r="J11" s="590"/>
      <c r="K11" s="590"/>
      <c r="L11" s="590"/>
      <c r="M11" s="591"/>
    </row>
    <row r="12" spans="2:16" s="266" customFormat="1" ht="54.75" customHeight="1" thickTop="1" thickBot="1">
      <c r="B12" s="275"/>
      <c r="C12" s="293" t="s">
        <v>464</v>
      </c>
      <c r="D12" s="592" t="s">
        <v>465</v>
      </c>
      <c r="E12" s="308"/>
      <c r="F12" s="308"/>
      <c r="G12" s="308"/>
      <c r="H12" s="308"/>
      <c r="I12" s="308"/>
      <c r="J12" s="308"/>
      <c r="K12" s="308"/>
      <c r="L12" s="308"/>
      <c r="M12" s="309"/>
    </row>
    <row r="13" spans="2:16" s="266" customFormat="1" ht="54.75" customHeight="1" thickTop="1" thickBot="1">
      <c r="B13" s="275"/>
      <c r="C13" s="293" t="s">
        <v>466</v>
      </c>
      <c r="D13" s="308" t="s">
        <v>467</v>
      </c>
      <c r="E13" s="308"/>
      <c r="F13" s="308"/>
      <c r="G13" s="308"/>
      <c r="H13" s="308"/>
      <c r="I13" s="308"/>
      <c r="J13" s="308"/>
      <c r="K13" s="308"/>
      <c r="L13" s="308"/>
      <c r="M13" s="309"/>
    </row>
    <row r="14" spans="2:16" s="266" customFormat="1" ht="42" customHeight="1" thickTop="1" thickBot="1">
      <c r="B14" s="275"/>
      <c r="C14" s="300" t="s">
        <v>468</v>
      </c>
      <c r="D14" s="307">
        <f>D191</f>
        <v>824896.78857217298</v>
      </c>
      <c r="E14" s="308"/>
      <c r="F14" s="308"/>
      <c r="G14" s="308"/>
      <c r="H14" s="308"/>
      <c r="I14" s="308"/>
      <c r="J14" s="308"/>
      <c r="K14" s="308"/>
      <c r="L14" s="308"/>
      <c r="M14" s="309"/>
    </row>
    <row r="15" spans="2:16" s="266" customFormat="1" ht="30" customHeight="1" thickTop="1" thickBot="1">
      <c r="B15" s="275"/>
      <c r="C15" s="302" t="s">
        <v>469</v>
      </c>
      <c r="D15" s="593" t="s">
        <v>470</v>
      </c>
      <c r="E15" s="593"/>
      <c r="F15" s="593"/>
      <c r="G15" s="593"/>
      <c r="H15" s="593"/>
      <c r="I15" s="593"/>
      <c r="J15" s="593"/>
      <c r="K15" s="593"/>
      <c r="L15" s="593"/>
      <c r="M15" s="594"/>
    </row>
    <row r="16" spans="2:16" s="266" customFormat="1" ht="45" customHeight="1" thickTop="1" thickBot="1">
      <c r="B16" s="275"/>
      <c r="C16" s="290" t="s">
        <v>471</v>
      </c>
      <c r="D16" s="291" t="s">
        <v>472</v>
      </c>
      <c r="E16" s="291"/>
      <c r="F16" s="291"/>
      <c r="G16" s="291"/>
      <c r="H16" s="291"/>
      <c r="I16" s="291"/>
      <c r="J16" s="291"/>
      <c r="K16" s="291"/>
      <c r="L16" s="291"/>
      <c r="M16" s="292"/>
    </row>
    <row r="17" spans="2:18" s="266" customFormat="1" ht="51.75" hidden="1" customHeight="1" outlineLevel="3" thickTop="1" thickBot="1">
      <c r="B17" s="275"/>
      <c r="C17" s="293" t="s">
        <v>220</v>
      </c>
      <c r="D17" s="308" t="s">
        <v>231</v>
      </c>
      <c r="E17" s="308"/>
      <c r="F17" s="308" t="s">
        <v>231</v>
      </c>
      <c r="G17" s="308"/>
      <c r="H17" s="308" t="s">
        <v>231</v>
      </c>
      <c r="I17" s="308"/>
      <c r="J17" s="308" t="s">
        <v>231</v>
      </c>
      <c r="K17" s="308"/>
      <c r="L17" s="308" t="s">
        <v>231</v>
      </c>
      <c r="M17" s="309"/>
    </row>
    <row r="18" spans="2:18" s="266" customFormat="1" ht="49.5" hidden="1" customHeight="1" outlineLevel="3" thickTop="1" thickBot="1">
      <c r="B18" s="275"/>
      <c r="C18" s="293" t="s">
        <v>222</v>
      </c>
      <c r="D18" s="308" t="s">
        <v>231</v>
      </c>
      <c r="E18" s="308"/>
      <c r="F18" s="308" t="s">
        <v>231</v>
      </c>
      <c r="G18" s="308"/>
      <c r="H18" s="308" t="s">
        <v>231</v>
      </c>
      <c r="I18" s="308"/>
      <c r="J18" s="308" t="s">
        <v>231</v>
      </c>
      <c r="K18" s="308"/>
      <c r="L18" s="308" t="s">
        <v>231</v>
      </c>
      <c r="M18" s="309"/>
    </row>
    <row r="19" spans="2:18" s="266" customFormat="1" ht="55.5" hidden="1" customHeight="1" outlineLevel="3" thickTop="1" thickBot="1">
      <c r="B19" s="275"/>
      <c r="C19" s="293" t="s">
        <v>224</v>
      </c>
      <c r="D19" s="308" t="s">
        <v>231</v>
      </c>
      <c r="E19" s="308"/>
      <c r="F19" s="308" t="s">
        <v>231</v>
      </c>
      <c r="G19" s="308"/>
      <c r="H19" s="308" t="s">
        <v>231</v>
      </c>
      <c r="I19" s="308"/>
      <c r="J19" s="308" t="s">
        <v>231</v>
      </c>
      <c r="K19" s="308"/>
      <c r="L19" s="308" t="s">
        <v>231</v>
      </c>
      <c r="M19" s="309"/>
    </row>
    <row r="20" spans="2:18" s="266" customFormat="1" ht="39" customHeight="1" collapsed="1" thickTop="1" thickBot="1">
      <c r="B20" s="275"/>
      <c r="C20" s="300" t="s">
        <v>468</v>
      </c>
      <c r="D20" s="307">
        <f>L188+I188</f>
        <v>1453803.2460667491</v>
      </c>
      <c r="E20" s="308"/>
      <c r="F20" s="308"/>
      <c r="G20" s="308"/>
      <c r="H20" s="308"/>
      <c r="I20" s="308"/>
      <c r="J20" s="308"/>
      <c r="K20" s="308"/>
      <c r="L20" s="308"/>
      <c r="M20" s="309"/>
    </row>
    <row r="21" spans="2:18" s="266" customFormat="1" ht="37.5" customHeight="1" thickTop="1" thickBot="1">
      <c r="B21" s="275"/>
      <c r="C21" s="310" t="s">
        <v>469</v>
      </c>
      <c r="D21" s="311" t="s">
        <v>473</v>
      </c>
      <c r="E21" s="311"/>
      <c r="F21" s="311"/>
      <c r="G21" s="311"/>
      <c r="H21" s="311"/>
      <c r="I21" s="311"/>
      <c r="J21" s="311"/>
      <c r="K21" s="311"/>
      <c r="L21" s="311"/>
      <c r="M21" s="312"/>
    </row>
    <row r="22" spans="2:18" s="266" customFormat="1" ht="66.75" hidden="1" customHeight="1" outlineLevel="1" thickTop="1" thickBot="1">
      <c r="B22" s="313"/>
      <c r="C22" s="314" t="s">
        <v>233</v>
      </c>
      <c r="D22" s="315"/>
      <c r="E22" s="316"/>
      <c r="F22" s="315"/>
      <c r="G22" s="316"/>
      <c r="H22" s="315"/>
      <c r="I22" s="316"/>
      <c r="J22" s="315"/>
      <c r="K22" s="316"/>
      <c r="L22" s="315"/>
      <c r="M22" s="317"/>
    </row>
    <row r="23" spans="2:18" ht="18" hidden="1" customHeight="1" outlineLevel="1" thickTop="1" thickBot="1">
      <c r="B23" s="313"/>
      <c r="C23" s="318" t="s">
        <v>234</v>
      </c>
      <c r="D23" s="319"/>
      <c r="E23" s="319"/>
      <c r="F23" s="319"/>
      <c r="G23" s="319"/>
      <c r="H23" s="319"/>
      <c r="I23" s="319"/>
      <c r="J23" s="319"/>
      <c r="K23" s="319"/>
      <c r="L23" s="319"/>
      <c r="M23" s="320"/>
    </row>
    <row r="24" spans="2:18" ht="21" hidden="1" customHeight="1" outlineLevel="1" thickTop="1" thickBot="1">
      <c r="B24" s="321"/>
      <c r="C24" s="318" t="s">
        <v>235</v>
      </c>
      <c r="D24" s="319"/>
      <c r="E24" s="319"/>
      <c r="F24" s="319"/>
      <c r="G24" s="319"/>
      <c r="H24" s="319"/>
      <c r="I24" s="319"/>
      <c r="J24" s="319"/>
      <c r="K24" s="319"/>
      <c r="L24" s="319"/>
      <c r="M24" s="320"/>
    </row>
    <row r="25" spans="2:18" ht="35.25" customHeight="1" collapsed="1" thickTop="1" thickBot="1">
      <c r="B25" s="275">
        <v>2</v>
      </c>
      <c r="C25" s="276" t="s">
        <v>474</v>
      </c>
      <c r="D25" s="277"/>
      <c r="E25" s="277"/>
      <c r="F25" s="277"/>
      <c r="G25" s="277"/>
      <c r="H25" s="277"/>
      <c r="I25" s="277"/>
      <c r="J25" s="277"/>
      <c r="K25" s="278"/>
      <c r="L25" s="278"/>
      <c r="M25" s="279"/>
      <c r="O25"/>
    </row>
    <row r="26" spans="2:18" ht="21" customHeight="1" thickTop="1" thickBot="1">
      <c r="B26" s="275"/>
      <c r="C26" s="322" t="s">
        <v>475</v>
      </c>
      <c r="D26" s="323"/>
      <c r="E26" s="323"/>
      <c r="F26" s="323"/>
      <c r="G26" s="323"/>
      <c r="H26" s="323"/>
      <c r="I26" s="323"/>
      <c r="J26" s="323"/>
      <c r="K26" s="324"/>
      <c r="L26" s="324"/>
      <c r="M26" s="325"/>
    </row>
    <row r="27" spans="2:18" ht="99" customHeight="1" thickTop="1" thickBot="1">
      <c r="B27" s="275"/>
      <c r="C27" s="326" t="s">
        <v>476</v>
      </c>
      <c r="D27" s="327" t="s">
        <v>477</v>
      </c>
      <c r="E27" s="328" t="str">
        <f>[1]Input3!B8</f>
        <v xml:space="preserve"> Spiramycin 3mln ED  tablet N10</v>
      </c>
      <c r="F27" s="328"/>
      <c r="G27" s="328" t="str">
        <f>[1]Input3!B10</f>
        <v>Pancreatini  tablets  N60</v>
      </c>
      <c r="H27" s="328"/>
      <c r="I27" s="328" t="str">
        <f>[1]Input3!B13</f>
        <v>Ascorb Acid tablets  N10</v>
      </c>
      <c r="J27" s="328"/>
      <c r="K27" s="328" t="str">
        <f>[1]Input3!B16</f>
        <v>Spironalakton 100 mg N30 kap и Rabeprazol 20mg/Domperidon30mg N30 capsul</v>
      </c>
      <c r="L27" s="328"/>
      <c r="M27" s="329"/>
      <c r="O27"/>
      <c r="P27"/>
      <c r="Q27"/>
    </row>
    <row r="28" spans="2:18" ht="273" customHeight="1" thickTop="1" thickBot="1">
      <c r="B28" s="275"/>
      <c r="C28" s="280" t="s">
        <v>239</v>
      </c>
      <c r="D28" s="330"/>
      <c r="E28" s="331"/>
      <c r="F28" s="331"/>
      <c r="G28" s="331"/>
      <c r="H28" s="331"/>
      <c r="I28" s="331"/>
      <c r="J28" s="331"/>
      <c r="K28" s="331"/>
      <c r="L28" s="331"/>
      <c r="M28" s="332"/>
      <c r="O28"/>
      <c r="P28"/>
      <c r="R28"/>
    </row>
    <row r="29" spans="2:18" ht="129.75" hidden="1" customHeight="1" outlineLevel="1">
      <c r="B29" s="275"/>
      <c r="C29" s="333" t="s">
        <v>478</v>
      </c>
      <c r="D29" s="595" t="s">
        <v>479</v>
      </c>
      <c r="E29" s="595"/>
      <c r="F29" s="595"/>
      <c r="G29" s="595"/>
      <c r="H29" s="595"/>
      <c r="I29" s="595"/>
      <c r="J29" s="595"/>
      <c r="K29" s="595"/>
      <c r="L29" s="595"/>
      <c r="M29" s="596"/>
    </row>
    <row r="30" spans="2:18" ht="312.75" customHeight="1" collapsed="1" thickTop="1" thickBot="1">
      <c r="B30" s="275"/>
      <c r="C30" s="333"/>
      <c r="D30" s="595"/>
      <c r="E30" s="595"/>
      <c r="F30" s="595"/>
      <c r="G30" s="595"/>
      <c r="H30" s="595"/>
      <c r="I30" s="595"/>
      <c r="J30" s="595"/>
      <c r="K30" s="595"/>
      <c r="L30" s="595"/>
      <c r="M30" s="596"/>
    </row>
    <row r="31" spans="2:18" ht="72.75" customHeight="1" thickTop="1" thickBot="1">
      <c r="B31" s="275"/>
      <c r="C31" s="336"/>
      <c r="D31" s="595" t="s">
        <v>480</v>
      </c>
      <c r="E31" s="595"/>
      <c r="F31" s="595"/>
      <c r="G31" s="595"/>
      <c r="H31" s="595"/>
      <c r="I31" s="595"/>
      <c r="J31" s="595"/>
      <c r="K31" s="595"/>
      <c r="L31" s="595"/>
      <c r="M31" s="596"/>
    </row>
    <row r="32" spans="2:18" ht="50.25" customHeight="1" thickTop="1" thickBot="1">
      <c r="B32" s="275"/>
      <c r="C32" s="337" t="s">
        <v>481</v>
      </c>
      <c r="D32" s="338" t="s">
        <v>186</v>
      </c>
      <c r="E32" s="338"/>
      <c r="F32" s="338"/>
      <c r="G32" s="338"/>
      <c r="H32" s="338"/>
      <c r="I32" s="338"/>
      <c r="J32" s="338"/>
      <c r="K32" s="339"/>
      <c r="L32" s="339"/>
      <c r="M32" s="340"/>
    </row>
    <row r="33" spans="2:18" ht="154.5" hidden="1" customHeight="1" outlineLevel="1" thickTop="1" thickBot="1">
      <c r="B33" s="275"/>
      <c r="C33" s="337" t="s">
        <v>245</v>
      </c>
      <c r="D33" s="341" t="s">
        <v>246</v>
      </c>
      <c r="E33" s="342"/>
      <c r="F33" s="342"/>
      <c r="G33" s="342"/>
      <c r="H33" s="342"/>
      <c r="I33" s="342"/>
      <c r="J33" s="342"/>
      <c r="K33" s="342"/>
      <c r="L33" s="342"/>
      <c r="M33" s="343"/>
    </row>
    <row r="34" spans="2:18" ht="80.25" customHeight="1" collapsed="1" thickTop="1" thickBot="1">
      <c r="B34" s="275"/>
      <c r="C34" s="337" t="s">
        <v>482</v>
      </c>
      <c r="D34" s="344" t="s">
        <v>483</v>
      </c>
      <c r="E34" s="344"/>
      <c r="F34" s="344"/>
      <c r="G34" s="344"/>
      <c r="H34" s="344"/>
      <c r="I34" s="344"/>
      <c r="J34" s="344"/>
      <c r="K34" s="345"/>
      <c r="L34" s="345"/>
      <c r="M34" s="346"/>
    </row>
    <row r="35" spans="2:18" ht="41.25" customHeight="1" thickTop="1" thickBot="1">
      <c r="B35" s="275"/>
      <c r="C35" s="337" t="s">
        <v>484</v>
      </c>
      <c r="D35" s="347" t="s">
        <v>250</v>
      </c>
      <c r="E35" s="348"/>
      <c r="F35" s="348"/>
      <c r="G35" s="348"/>
      <c r="H35" s="348"/>
      <c r="I35" s="348"/>
      <c r="J35" s="348"/>
      <c r="K35" s="348"/>
      <c r="L35" s="348"/>
      <c r="M35" s="349"/>
    </row>
    <row r="36" spans="2:18" ht="45" customHeight="1" thickTop="1" thickBot="1">
      <c r="B36" s="275"/>
      <c r="C36" s="280" t="s">
        <v>485</v>
      </c>
      <c r="D36" s="350" t="s">
        <v>486</v>
      </c>
      <c r="E36" s="351"/>
      <c r="F36" s="351"/>
      <c r="G36" s="351"/>
      <c r="H36" s="351"/>
      <c r="I36" s="351"/>
      <c r="J36" s="351"/>
      <c r="K36" s="351"/>
      <c r="L36" s="351"/>
      <c r="M36" s="352"/>
      <c r="O36"/>
    </row>
    <row r="37" spans="2:18" ht="34.5" customHeight="1" thickTop="1" thickBot="1">
      <c r="B37" s="275"/>
      <c r="C37" s="280" t="s">
        <v>487</v>
      </c>
      <c r="D37" s="353">
        <f>[1]Input3!H7</f>
        <v>9.3333333333333338E-2</v>
      </c>
      <c r="E37" s="354"/>
      <c r="F37" s="354"/>
      <c r="G37" s="354"/>
      <c r="H37" s="354"/>
      <c r="I37" s="354"/>
      <c r="J37" s="354"/>
      <c r="K37" s="354"/>
      <c r="L37" s="354"/>
      <c r="M37" s="355"/>
    </row>
    <row r="38" spans="2:18" ht="27.75" hidden="1" customHeight="1" outlineLevel="1">
      <c r="B38" s="275"/>
      <c r="C38" s="280" t="s">
        <v>254</v>
      </c>
      <c r="D38" s="356"/>
      <c r="E38" s="356"/>
      <c r="F38" s="356"/>
      <c r="G38" s="356"/>
      <c r="H38" s="356"/>
      <c r="I38" s="356"/>
      <c r="J38" s="356"/>
      <c r="K38" s="356"/>
      <c r="L38" s="357"/>
      <c r="M38" s="358"/>
    </row>
    <row r="39" spans="2:18" ht="48" customHeight="1" collapsed="1" thickTop="1" thickBot="1">
      <c r="B39" s="275"/>
      <c r="C39" s="359" t="s">
        <v>488</v>
      </c>
      <c r="D39" s="360">
        <f>[1]Input3!C7</f>
        <v>1500000</v>
      </c>
      <c r="E39" s="361"/>
      <c r="F39" s="361"/>
      <c r="G39" s="361"/>
      <c r="H39" s="361"/>
      <c r="I39" s="361"/>
      <c r="J39" s="361"/>
      <c r="K39" s="361"/>
      <c r="L39" s="361"/>
      <c r="M39" s="362"/>
    </row>
    <row r="40" spans="2:18" ht="17.25" hidden="1" customHeight="1" outlineLevel="1">
      <c r="B40" s="275"/>
      <c r="C40" s="363"/>
      <c r="D40" s="364">
        <f>D39+I39</f>
        <v>1500000</v>
      </c>
      <c r="E40" s="365"/>
      <c r="F40" s="365"/>
      <c r="G40" s="365"/>
      <c r="H40" s="365"/>
      <c r="I40" s="365"/>
      <c r="J40" s="365"/>
      <c r="K40" s="365"/>
      <c r="L40" s="365"/>
      <c r="M40" s="366"/>
      <c r="R40" s="367"/>
    </row>
    <row r="41" spans="2:18" ht="8.25" hidden="1" customHeight="1" outlineLevel="1" collapsed="1">
      <c r="B41" s="275"/>
      <c r="C41" s="368"/>
      <c r="D41" s="369"/>
      <c r="E41" s="370"/>
      <c r="F41" s="370"/>
      <c r="G41" s="370"/>
      <c r="H41" s="370"/>
      <c r="I41" s="370"/>
      <c r="J41" s="370"/>
      <c r="K41" s="370"/>
      <c r="L41" s="370"/>
      <c r="M41" s="371"/>
    </row>
    <row r="42" spans="2:18" ht="60.75" customHeight="1" collapsed="1" thickTop="1" thickBot="1">
      <c r="B42" s="275"/>
      <c r="C42" s="359" t="s">
        <v>489</v>
      </c>
      <c r="D42" s="360">
        <f>D39*D37</f>
        <v>140000</v>
      </c>
      <c r="E42" s="361"/>
      <c r="F42" s="361"/>
      <c r="G42" s="361"/>
      <c r="H42" s="361"/>
      <c r="I42" s="361"/>
      <c r="J42" s="361"/>
      <c r="K42" s="361"/>
      <c r="L42" s="361"/>
      <c r="M42" s="362"/>
    </row>
    <row r="43" spans="2:18" ht="46.5" hidden="1" customHeight="1" outlineLevel="1" thickBot="1">
      <c r="B43" s="275"/>
      <c r="C43" s="372"/>
      <c r="D43" s="373">
        <f>D42+I42</f>
        <v>140000</v>
      </c>
      <c r="E43" s="374"/>
      <c r="F43" s="374"/>
      <c r="G43" s="374"/>
      <c r="H43" s="374"/>
      <c r="I43" s="374"/>
      <c r="J43" s="374"/>
      <c r="K43" s="374"/>
      <c r="L43" s="374"/>
      <c r="M43" s="375"/>
      <c r="O43"/>
    </row>
    <row r="44" spans="2:18" s="266" customFormat="1" ht="34.5" customHeight="1" collapsed="1" thickTop="1" thickBot="1">
      <c r="B44" s="275">
        <v>3</v>
      </c>
      <c r="C44" s="376" t="s">
        <v>490</v>
      </c>
      <c r="D44" s="377"/>
      <c r="E44" s="377"/>
      <c r="F44" s="377"/>
      <c r="G44" s="377"/>
      <c r="H44" s="377"/>
      <c r="I44" s="377"/>
      <c r="J44" s="377"/>
      <c r="K44" s="377"/>
      <c r="L44" s="377"/>
      <c r="M44" s="378"/>
    </row>
    <row r="45" spans="2:18" s="266" customFormat="1" ht="24.75" customHeight="1" thickTop="1" thickBot="1">
      <c r="B45" s="275"/>
      <c r="C45" s="379" t="s">
        <v>125</v>
      </c>
      <c r="D45" s="380"/>
      <c r="E45" s="380"/>
      <c r="F45" s="380"/>
      <c r="G45" s="380"/>
      <c r="H45" s="380"/>
      <c r="I45" s="380"/>
      <c r="J45" s="380"/>
      <c r="K45" s="380"/>
      <c r="L45" s="380"/>
      <c r="M45" s="381"/>
    </row>
    <row r="46" spans="2:18" s="266" customFormat="1" ht="32.25" customHeight="1" thickTop="1" thickBot="1">
      <c r="B46" s="275"/>
      <c r="C46" s="382" t="s">
        <v>491</v>
      </c>
      <c r="D46" s="344" t="s">
        <v>492</v>
      </c>
      <c r="E46" s="344"/>
      <c r="F46" s="344"/>
      <c r="G46" s="344"/>
      <c r="H46" s="344"/>
      <c r="I46" s="344"/>
      <c r="J46" s="344"/>
      <c r="K46" s="344"/>
      <c r="L46" s="344"/>
      <c r="M46" s="346"/>
    </row>
    <row r="47" spans="2:18" s="266" customFormat="1" ht="34.5" customHeight="1" thickTop="1" thickBot="1">
      <c r="B47" s="275"/>
      <c r="C47" s="382" t="s">
        <v>493</v>
      </c>
      <c r="D47" s="383" t="s">
        <v>494</v>
      </c>
      <c r="E47" s="383"/>
      <c r="F47" s="383"/>
      <c r="G47" s="383"/>
      <c r="H47" s="383"/>
      <c r="I47" s="383"/>
      <c r="J47" s="383"/>
      <c r="K47" s="383"/>
      <c r="L47" s="383"/>
      <c r="M47" s="384"/>
      <c r="R47" s="385"/>
    </row>
    <row r="48" spans="2:18" s="266" customFormat="1" ht="34.5" customHeight="1" thickTop="1" thickBot="1">
      <c r="B48" s="275"/>
      <c r="C48" s="382" t="s">
        <v>495</v>
      </c>
      <c r="D48" s="386">
        <v>300</v>
      </c>
      <c r="E48" s="387"/>
      <c r="F48" s="387"/>
      <c r="G48" s="387"/>
      <c r="H48" s="387"/>
      <c r="I48" s="387"/>
      <c r="J48" s="387"/>
      <c r="K48" s="387"/>
      <c r="L48" s="387"/>
      <c r="M48" s="388"/>
    </row>
    <row r="49" spans="2:18" s="266" customFormat="1" ht="24.75" customHeight="1" thickTop="1" thickBot="1">
      <c r="B49" s="275"/>
      <c r="C49" s="389" t="s">
        <v>496</v>
      </c>
      <c r="D49" s="390">
        <f>P57</f>
        <v>20740000</v>
      </c>
      <c r="E49" s="390"/>
      <c r="F49" s="390"/>
      <c r="G49" s="390"/>
      <c r="H49" s="390"/>
      <c r="I49" s="390"/>
      <c r="J49" s="390"/>
      <c r="K49" s="390"/>
      <c r="L49" s="390"/>
      <c r="M49" s="391"/>
      <c r="P49" s="385">
        <f>34000000*0.6</f>
        <v>20400000</v>
      </c>
    </row>
    <row r="50" spans="2:18" s="266" customFormat="1" ht="24.75" hidden="1" customHeight="1">
      <c r="B50" s="275"/>
      <c r="C50" s="389"/>
      <c r="D50" s="392"/>
      <c r="E50" s="392"/>
      <c r="F50" s="344"/>
      <c r="G50" s="344"/>
      <c r="H50" s="344"/>
      <c r="I50" s="344"/>
      <c r="J50" s="344"/>
      <c r="K50" s="344"/>
      <c r="L50" s="344"/>
      <c r="M50" s="346"/>
      <c r="P50" s="385">
        <f t="shared" ref="P50:P51" si="0">34000000*0.6</f>
        <v>20400000</v>
      </c>
    </row>
    <row r="51" spans="2:18" s="266" customFormat="1" ht="15" hidden="1" customHeight="1">
      <c r="B51" s="275"/>
      <c r="C51" s="389"/>
      <c r="D51" s="392"/>
      <c r="E51" s="392"/>
      <c r="F51" s="392"/>
      <c r="G51" s="392"/>
      <c r="H51" s="392"/>
      <c r="I51" s="392"/>
      <c r="J51" s="392"/>
      <c r="K51" s="392"/>
      <c r="L51" s="392"/>
      <c r="M51" s="393"/>
      <c r="P51" s="385">
        <f t="shared" si="0"/>
        <v>20400000</v>
      </c>
    </row>
    <row r="52" spans="2:18" s="266" customFormat="1" ht="21" customHeight="1" thickTop="1" thickBot="1">
      <c r="B52" s="275"/>
      <c r="C52" s="382" t="s">
        <v>497</v>
      </c>
      <c r="D52" s="394">
        <v>0.1</v>
      </c>
      <c r="E52" s="394"/>
      <c r="F52" s="394"/>
      <c r="G52" s="394"/>
      <c r="H52" s="394"/>
      <c r="I52" s="394"/>
      <c r="J52" s="394"/>
      <c r="K52" s="394"/>
      <c r="L52" s="394"/>
      <c r="M52" s="395"/>
      <c r="P52" s="385">
        <f>34000000*0.8</f>
        <v>27200000</v>
      </c>
    </row>
    <row r="53" spans="2:18" s="266" customFormat="1" ht="24.75" customHeight="1" thickTop="1" thickBot="1">
      <c r="B53" s="275"/>
      <c r="C53" s="382" t="s">
        <v>498</v>
      </c>
      <c r="D53" s="390">
        <f>D49*D48*(1+D51)</f>
        <v>6222000000</v>
      </c>
      <c r="E53" s="390"/>
      <c r="F53" s="390"/>
      <c r="G53" s="390"/>
      <c r="H53" s="390"/>
      <c r="I53" s="390"/>
      <c r="J53" s="390"/>
      <c r="K53" s="390"/>
      <c r="L53" s="390"/>
      <c r="M53" s="391"/>
      <c r="P53" s="385">
        <f>34000000*0.74</f>
        <v>25160000</v>
      </c>
    </row>
    <row r="54" spans="2:18" s="266" customFormat="1" ht="24.75" hidden="1" customHeight="1" outlineLevel="1">
      <c r="B54" s="275"/>
      <c r="C54" s="382"/>
      <c r="D54" s="390"/>
      <c r="E54" s="390"/>
      <c r="F54" s="390"/>
      <c r="G54" s="390"/>
      <c r="H54" s="390"/>
      <c r="I54" s="390"/>
      <c r="J54" s="390"/>
      <c r="K54" s="390"/>
      <c r="L54" s="390"/>
      <c r="M54" s="391"/>
    </row>
    <row r="55" spans="2:18" s="266" customFormat="1" ht="27" customHeight="1" collapsed="1" thickTop="1" thickBot="1">
      <c r="B55" s="275"/>
      <c r="C55" s="322" t="s">
        <v>499</v>
      </c>
      <c r="D55" s="344"/>
      <c r="E55" s="344"/>
      <c r="F55" s="344"/>
      <c r="G55" s="344"/>
      <c r="H55" s="344"/>
      <c r="I55" s="344"/>
      <c r="J55" s="344"/>
      <c r="K55" s="344"/>
      <c r="L55" s="344"/>
      <c r="M55" s="346"/>
      <c r="P55" s="396">
        <f>220000/34000000</f>
        <v>6.4705882352941177E-3</v>
      </c>
    </row>
    <row r="56" spans="2:18" s="266" customFormat="1" ht="32.25" customHeight="1" thickTop="1" thickBot="1">
      <c r="B56" s="275"/>
      <c r="C56" s="397" t="s">
        <v>500</v>
      </c>
      <c r="D56" s="398"/>
      <c r="E56" s="398">
        <v>2018</v>
      </c>
      <c r="F56" s="398">
        <v>2019</v>
      </c>
      <c r="G56" s="398" t="s">
        <v>501</v>
      </c>
      <c r="H56" s="398" t="s">
        <v>502</v>
      </c>
      <c r="I56" s="398">
        <v>2018</v>
      </c>
      <c r="J56" s="398">
        <v>2019</v>
      </c>
      <c r="K56" s="398">
        <v>2020</v>
      </c>
      <c r="L56" s="399" t="s">
        <v>502</v>
      </c>
      <c r="M56" s="400" t="s">
        <v>503</v>
      </c>
      <c r="P56" s="266">
        <f>34000000*0.3</f>
        <v>10200000</v>
      </c>
      <c r="R56" s="385"/>
    </row>
    <row r="57" spans="2:18" s="266" customFormat="1" ht="32.25" customHeight="1" thickTop="1" thickBot="1">
      <c r="B57" s="275"/>
      <c r="C57" s="397"/>
      <c r="D57" s="398"/>
      <c r="E57" s="401" t="s">
        <v>504</v>
      </c>
      <c r="F57" s="402"/>
      <c r="G57" s="402"/>
      <c r="H57" s="403"/>
      <c r="I57" s="401" t="s">
        <v>272</v>
      </c>
      <c r="J57" s="402"/>
      <c r="K57" s="402"/>
      <c r="L57" s="403"/>
      <c r="M57" s="400"/>
      <c r="P57" s="404">
        <f>(P49+P52+P53+P56)/4</f>
        <v>20740000</v>
      </c>
      <c r="R57" s="385"/>
    </row>
    <row r="58" spans="2:18" s="266" customFormat="1" ht="40.5" customHeight="1" thickTop="1" thickBot="1">
      <c r="B58" s="275"/>
      <c r="C58" s="405" t="s">
        <v>505</v>
      </c>
      <c r="D58" s="406"/>
      <c r="E58" s="407">
        <f>'[1]парентер пит импо'!D108+'[1]серд-сос лек импорт'!D72+'[1]кардио невр импорт сумма'!C16+'[1]онколо импорт_в сум'!D70</f>
        <v>2082296</v>
      </c>
      <c r="F58" s="407">
        <f>'[1]парентер пит импо'!E108+'[1]серд-сос лек импорт'!E72+'[1]кардио невр импорт сумма'!D16+'[1]онколо импорт_в сум'!E70</f>
        <v>2264266</v>
      </c>
      <c r="G58" s="407">
        <f>'[1]парентер пит импо'!F108+'[1]серд-сос лек импорт'!F72+'[1]онколо импорт_в сум'!F70</f>
        <v>2063150</v>
      </c>
      <c r="H58" s="408">
        <f>AVERAGE(E58:G58)</f>
        <v>2136570.6666666665</v>
      </c>
      <c r="I58" s="409">
        <f>'[1]тонна_им перентерал'!F93+'[1]сер сос  тонн_импорт'!F56+'[1]_кардиол нев импорт тонн'!F55+'[1]онколо импорт в тоннах'!F55</f>
        <v>69634</v>
      </c>
      <c r="J58" s="409">
        <f>'[1]тонна_им перентерал'!H93+'[1]сер сос  тонн_импорт'!H56+'[1]_кардиол нев импорт тонн'!H55+'[1]онколо импорт в тоннах'!H55</f>
        <v>88352</v>
      </c>
      <c r="K58" s="409">
        <f>'[1]тонна_им перентерал'!J93+'[1]сер сос  тонн_импорт'!J56+'[1]_кардиол нев импорт тонн'!J55+'[1]онколо импорт в тоннах'!J55</f>
        <v>95931</v>
      </c>
      <c r="L58" s="410">
        <f>AVERAGE(I58:K58)</f>
        <v>84639</v>
      </c>
      <c r="M58" s="411">
        <f>H58/L58</f>
        <v>25.243335420629574</v>
      </c>
    </row>
    <row r="59" spans="2:18" s="266" customFormat="1" ht="38.25" customHeight="1" thickTop="1" thickBot="1">
      <c r="B59" s="275"/>
      <c r="C59" s="405" t="s">
        <v>506</v>
      </c>
      <c r="D59" s="412"/>
      <c r="E59" s="407">
        <f>'[1]парентера пи_экспорт'!D109+'[1]сер сосу стоим экспорт'!D105+'[1]онколог экспорт в сум'!D105</f>
        <v>9144</v>
      </c>
      <c r="F59" s="407">
        <f>'[1]парентера пи_экспорт'!E109+'[1]сер сосу стоим экспорт'!E105+'[1]онколог экспорт в сум'!E105</f>
        <v>10314</v>
      </c>
      <c r="G59" s="407">
        <f>'[1]парентера пи_экспорт'!F109+'[1]сер сосу стоим экспорт'!F105+'[1]онколог экспорт в сум'!F105</f>
        <v>34501</v>
      </c>
      <c r="H59" s="408">
        <f>AVERAGE(E59:G59)</f>
        <v>17986.333333333332</v>
      </c>
      <c r="I59" s="409">
        <f>'[1]экспортеров_в тонн'!E67/2</f>
        <v>2923.5</v>
      </c>
      <c r="J59" s="409">
        <f>'[1]экспортеров_в тонн'!G67/2</f>
        <v>2617.5</v>
      </c>
      <c r="K59" s="409">
        <f>'[1]экспортеров_в тонн'!I67/2</f>
        <v>5433</v>
      </c>
      <c r="L59" s="410">
        <f>AVERAGE(I59:K59)</f>
        <v>3658</v>
      </c>
      <c r="M59" s="411">
        <f>H59/L59</f>
        <v>4.9169856023327867</v>
      </c>
    </row>
    <row r="60" spans="2:18" s="266" customFormat="1" ht="37.5" customHeight="1" thickTop="1" thickBot="1">
      <c r="B60" s="275"/>
      <c r="C60" s="405" t="s">
        <v>507</v>
      </c>
      <c r="D60" s="413" t="s">
        <v>508</v>
      </c>
      <c r="E60" s="413"/>
      <c r="F60" s="413"/>
      <c r="G60" s="413"/>
      <c r="H60" s="413"/>
      <c r="I60" s="413"/>
      <c r="J60" s="413"/>
      <c r="K60" s="413"/>
      <c r="L60" s="413"/>
      <c r="M60" s="414"/>
    </row>
    <row r="61" spans="2:18" s="266" customFormat="1" ht="37.5" customHeight="1" thickTop="1" thickBot="1">
      <c r="B61" s="275"/>
      <c r="C61" s="405" t="s">
        <v>498</v>
      </c>
      <c r="D61" s="415">
        <f>G58</f>
        <v>2063150</v>
      </c>
      <c r="E61" s="416"/>
      <c r="F61" s="416"/>
      <c r="G61" s="416"/>
      <c r="H61" s="416"/>
      <c r="I61" s="416"/>
      <c r="J61" s="416"/>
      <c r="K61" s="416"/>
      <c r="L61" s="416"/>
      <c r="M61" s="417"/>
    </row>
    <row r="62" spans="2:18" s="266" customFormat="1" ht="21" customHeight="1" thickTop="1" thickBot="1">
      <c r="B62" s="275"/>
      <c r="C62" s="379" t="s">
        <v>277</v>
      </c>
      <c r="D62" s="380"/>
      <c r="E62" s="380"/>
      <c r="F62" s="380"/>
      <c r="G62" s="380"/>
      <c r="H62" s="380"/>
      <c r="I62" s="380"/>
      <c r="J62" s="380"/>
      <c r="K62" s="380"/>
      <c r="L62" s="380"/>
      <c r="M62" s="381"/>
    </row>
    <row r="63" spans="2:18" s="266" customFormat="1" ht="24.75" hidden="1" customHeight="1" outlineLevel="1">
      <c r="B63" s="275"/>
      <c r="C63" s="382" t="s">
        <v>258</v>
      </c>
      <c r="D63" s="344" t="str">
        <f>D46</f>
        <v>More than 20,400 thousand parenteral patients, 25,160 thousand cardiovascular patients, 32 thousand cardiological and neurological patients, 100 thousand oncological patients are officially registered in Uzbekistan.</v>
      </c>
      <c r="E63" s="344"/>
      <c r="F63" s="344"/>
      <c r="G63" s="344"/>
      <c r="H63" s="344"/>
      <c r="I63" s="344"/>
      <c r="J63" s="344"/>
      <c r="K63" s="344"/>
      <c r="L63" s="344"/>
      <c r="M63" s="346"/>
    </row>
    <row r="64" spans="2:18" s="266" customFormat="1" ht="24.75" hidden="1" customHeight="1" outlineLevel="1">
      <c r="B64" s="275"/>
      <c r="C64" s="382" t="s">
        <v>278</v>
      </c>
      <c r="D64" s="418" t="s">
        <v>279</v>
      </c>
      <c r="E64" s="418"/>
      <c r="F64" s="418" t="s">
        <v>280</v>
      </c>
      <c r="G64" s="418" t="s">
        <v>281</v>
      </c>
      <c r="H64" s="418"/>
      <c r="I64" s="418" t="s">
        <v>282</v>
      </c>
      <c r="J64" s="399"/>
      <c r="K64" s="399"/>
      <c r="L64" s="399"/>
      <c r="M64" s="400"/>
    </row>
    <row r="65" spans="2:13" s="266" customFormat="1" ht="29.25" hidden="1" customHeight="1" outlineLevel="1">
      <c r="B65" s="275"/>
      <c r="C65" s="382" t="s">
        <v>283</v>
      </c>
      <c r="D65" s="419"/>
      <c r="E65" s="419"/>
      <c r="F65" s="419"/>
      <c r="G65" s="419"/>
      <c r="H65" s="419"/>
      <c r="I65" s="419"/>
      <c r="J65" s="420"/>
      <c r="K65" s="420"/>
      <c r="L65" s="420"/>
      <c r="M65" s="421"/>
    </row>
    <row r="66" spans="2:13" s="266" customFormat="1" ht="24.75" hidden="1" customHeight="1" outlineLevel="1">
      <c r="B66" s="275"/>
      <c r="C66" s="389" t="s">
        <v>284</v>
      </c>
      <c r="D66" s="418"/>
      <c r="E66" s="418"/>
      <c r="F66" s="418"/>
      <c r="G66" s="418"/>
      <c r="H66" s="418"/>
      <c r="I66" s="418"/>
      <c r="J66" s="399"/>
      <c r="K66" s="399"/>
      <c r="L66" s="399"/>
      <c r="M66" s="400"/>
    </row>
    <row r="67" spans="2:13" s="266" customFormat="1" ht="36" hidden="1" customHeight="1" outlineLevel="1">
      <c r="B67" s="275"/>
      <c r="C67" s="382" t="s">
        <v>285</v>
      </c>
      <c r="D67" s="418"/>
      <c r="E67" s="418"/>
      <c r="F67" s="418"/>
      <c r="G67" s="418"/>
      <c r="H67" s="418"/>
      <c r="I67" s="418"/>
      <c r="J67" s="399"/>
      <c r="K67" s="399"/>
      <c r="L67" s="399"/>
      <c r="M67" s="400"/>
    </row>
    <row r="68" spans="2:13" s="266" customFormat="1" ht="24.75" hidden="1" customHeight="1" outlineLevel="1">
      <c r="B68" s="275"/>
      <c r="C68" s="382" t="s">
        <v>264</v>
      </c>
      <c r="D68" s="422">
        <v>0.05</v>
      </c>
      <c r="E68" s="422"/>
      <c r="F68" s="422">
        <v>0.05</v>
      </c>
      <c r="G68" s="422">
        <v>0.05</v>
      </c>
      <c r="H68" s="422"/>
      <c r="I68" s="422">
        <v>0.05</v>
      </c>
      <c r="J68" s="399"/>
      <c r="K68" s="399"/>
      <c r="L68" s="399"/>
      <c r="M68" s="400"/>
    </row>
    <row r="69" spans="2:13" s="266" customFormat="1" ht="24.75" hidden="1" customHeight="1" outlineLevel="1">
      <c r="B69" s="275"/>
      <c r="C69" s="382" t="s">
        <v>286</v>
      </c>
      <c r="D69" s="418"/>
      <c r="E69" s="418"/>
      <c r="F69" s="418"/>
      <c r="G69" s="418"/>
      <c r="H69" s="418"/>
      <c r="I69" s="418"/>
      <c r="J69" s="399"/>
      <c r="K69" s="399"/>
      <c r="L69" s="399"/>
      <c r="M69" s="400"/>
    </row>
    <row r="70" spans="2:13" s="266" customFormat="1" ht="24.75" hidden="1" customHeight="1" outlineLevel="1">
      <c r="B70" s="275"/>
      <c r="C70" s="382" t="s">
        <v>287</v>
      </c>
      <c r="D70" s="419">
        <f>D65*D66*$D$54</f>
        <v>0</v>
      </c>
      <c r="E70" s="419"/>
      <c r="F70" s="419">
        <f>F65*F66*$D$54</f>
        <v>0</v>
      </c>
      <c r="G70" s="419">
        <f>G65*G66*$D$54</f>
        <v>0</v>
      </c>
      <c r="H70" s="419"/>
      <c r="I70" s="419">
        <f>I65*I66*$D$54</f>
        <v>0</v>
      </c>
      <c r="J70" s="423"/>
      <c r="K70" s="423"/>
      <c r="L70" s="423"/>
      <c r="M70" s="424"/>
    </row>
    <row r="71" spans="2:13" s="266" customFormat="1" ht="24.75" hidden="1" customHeight="1" outlineLevel="1">
      <c r="B71" s="275"/>
      <c r="C71" s="382" t="s">
        <v>288</v>
      </c>
      <c r="D71" s="425">
        <f>D70</f>
        <v>0</v>
      </c>
      <c r="E71" s="425"/>
      <c r="F71" s="425"/>
      <c r="G71" s="425"/>
      <c r="H71" s="425"/>
      <c r="I71" s="425"/>
      <c r="J71" s="423"/>
      <c r="K71" s="423"/>
      <c r="L71" s="423"/>
      <c r="M71" s="424"/>
    </row>
    <row r="72" spans="2:13" s="266" customFormat="1" ht="28.5" customHeight="1" collapsed="1" thickTop="1" thickBot="1">
      <c r="B72" s="275"/>
      <c r="C72" s="322" t="s">
        <v>509</v>
      </c>
      <c r="D72" s="344"/>
      <c r="E72" s="344"/>
      <c r="F72" s="344"/>
      <c r="G72" s="344"/>
      <c r="H72" s="344"/>
      <c r="I72" s="344"/>
      <c r="J72" s="344"/>
      <c r="K72" s="344"/>
      <c r="L72" s="344"/>
      <c r="M72" s="346"/>
    </row>
    <row r="73" spans="2:13" s="266" customFormat="1" ht="28.5" customHeight="1" thickTop="1" thickBot="1">
      <c r="B73" s="275"/>
      <c r="C73" s="397" t="s">
        <v>510</v>
      </c>
      <c r="D73" s="398"/>
      <c r="E73" s="398">
        <v>2018</v>
      </c>
      <c r="F73" s="398">
        <v>2019</v>
      </c>
      <c r="G73" s="398">
        <v>2020</v>
      </c>
      <c r="H73" s="399" t="s">
        <v>502</v>
      </c>
      <c r="I73" s="399" t="s">
        <v>511</v>
      </c>
      <c r="J73" s="398">
        <v>2018</v>
      </c>
      <c r="K73" s="398">
        <v>2019</v>
      </c>
      <c r="L73" s="398">
        <v>2020</v>
      </c>
      <c r="M73" s="400" t="s">
        <v>512</v>
      </c>
    </row>
    <row r="74" spans="2:13" s="266" customFormat="1" ht="28.5" customHeight="1" thickTop="1" thickBot="1">
      <c r="B74" s="275"/>
      <c r="C74" s="397"/>
      <c r="D74" s="398"/>
      <c r="E74" s="401" t="str">
        <f>E57</f>
        <v>U.S. dollars</v>
      </c>
      <c r="F74" s="402"/>
      <c r="G74" s="402"/>
      <c r="H74" s="403"/>
      <c r="J74" s="401" t="s">
        <v>513</v>
      </c>
      <c r="K74" s="402"/>
      <c r="L74" s="402"/>
      <c r="M74" s="426"/>
    </row>
    <row r="75" spans="2:13" s="266" customFormat="1" ht="24" customHeight="1" thickTop="1" thickBot="1">
      <c r="B75" s="275"/>
      <c r="C75" s="405" t="s">
        <v>514</v>
      </c>
      <c r="D75" s="398"/>
      <c r="E75" s="427">
        <f>'[1]парентер пит импо'!D93+'[1]серд-сос лек импорт'!D65+'[1]кардио невр импорт сумма'!C41+'[1]онколо импорт_в сум'!D64</f>
        <v>1759179</v>
      </c>
      <c r="F75" s="427">
        <f>'[1]парентер пит импо'!E93+'[1]серд-сос лек импорт'!E65+'[1]кардио невр импорт сумма'!D41+'[1]онколо импорт_в сум'!E64</f>
        <v>1728690</v>
      </c>
      <c r="G75" s="427">
        <f>'[1]парентер пит импо'!F93+'[1]серд-сос лек импорт'!F65+'[1]кардио невр импорт сумма'!E41+'[1]онколо импорт_в сум'!F64</f>
        <v>2356523</v>
      </c>
      <c r="H75" s="428">
        <f>AVERAGE(E75:G75)</f>
        <v>1948130.6666666667</v>
      </c>
      <c r="I75" s="429">
        <f>H75/M75</f>
        <v>20.453960676713308</v>
      </c>
      <c r="J75" s="398">
        <f>'[1]тонна_им перентерал'!F65+'[1]сер сос  тонн_импорт'!F54+'[1]_кардиол нев импорт тонн'!F53+'[1]онколо импорт в тоннах'!F53</f>
        <v>84911</v>
      </c>
      <c r="K75" s="398">
        <f>'[1]тонна_им перентерал'!H65+'[1]сер сос  тонн_импорт'!H54+'[1]_кардиол нев импорт тонн'!H53+'[1]онколо импорт в тоннах'!H53</f>
        <v>87729</v>
      </c>
      <c r="L75" s="398">
        <f>'[1]тонна_им перентерал'!J65+'[1]сер сос  тонн_импорт'!J54+'[1]_кардиол нев импорт тонн'!J53+'[1]онколо импорт в тоннах'!J53</f>
        <v>113094</v>
      </c>
      <c r="M75" s="430">
        <f>AVERAGE(J75:L75)</f>
        <v>95244.666666666672</v>
      </c>
    </row>
    <row r="76" spans="2:13" s="266" customFormat="1" ht="20.25" customHeight="1" thickTop="1" thickBot="1">
      <c r="B76" s="275"/>
      <c r="C76" s="405" t="s">
        <v>515</v>
      </c>
      <c r="E76" s="427">
        <f>'[1]парентер пит импо'!D124+'[1]серд-сос лек импорт'!D165+'[1]онколо импорт_в сум'!D164</f>
        <v>70596</v>
      </c>
      <c r="F76" s="427">
        <f>'[1]парентер пит импо'!E124+'[1]серд-сос лек импорт'!E165+'[1]онколо импорт_в сум'!E164</f>
        <v>78207</v>
      </c>
      <c r="G76" s="427">
        <f>'[1]парентер пит импо'!F124+'[1]серд-сос лек импорт'!F165+'[1]онколо импорт_в сум'!F164</f>
        <v>100069</v>
      </c>
      <c r="H76" s="428">
        <f>AVERAGE(E76:G76)</f>
        <v>82957.333333333328</v>
      </c>
      <c r="I76" s="429">
        <f>H76/M76</f>
        <v>2.9244997003490054</v>
      </c>
      <c r="J76" s="431">
        <f>'[1]тонна_им перентерал'!F110+'[1]сер сос  тонн_импорт'!F80+'[1]онколо импорт в тоннах'!F78</f>
        <v>22620</v>
      </c>
      <c r="K76" s="431">
        <f>'[1]тонна_им перентерал'!H110+'[1]сер сос  тонн_импорт'!H80+'[1]онколо импорт в тоннах'!H78</f>
        <v>26251</v>
      </c>
      <c r="L76" s="431">
        <f>'[1]тонна_им перентерал'!J110+'[1]сер сос  тонн_импорт'!J80+'[1]онколо импорт в тоннах'!J74</f>
        <v>36228</v>
      </c>
      <c r="M76" s="430">
        <f t="shared" ref="M76:M77" si="1">AVERAGE(J76:L76)</f>
        <v>28366.333333333332</v>
      </c>
    </row>
    <row r="77" spans="2:13" s="266" customFormat="1" ht="24" customHeight="1" thickTop="1" thickBot="1">
      <c r="B77" s="275"/>
      <c r="C77" s="405" t="s">
        <v>516</v>
      </c>
      <c r="D77" s="432"/>
      <c r="E77" s="427">
        <f>'[1]парентер пит импо'!D133+'[1]серд-сос лек импорт'!D126</f>
        <v>0</v>
      </c>
      <c r="F77" s="427">
        <f>'[1]парентер пит импо'!E133+'[1]серд-сос лек импорт'!E126</f>
        <v>2028</v>
      </c>
      <c r="G77" s="427">
        <f>'[1]парентер пит импо'!F133+'[1]серд-сос лек импорт'!F126</f>
        <v>173177</v>
      </c>
      <c r="H77" s="428">
        <f>AVERAGE(E77:G77)</f>
        <v>58401.666666666664</v>
      </c>
      <c r="I77" s="429">
        <f t="shared" ref="I77:I79" si="2">H77/M77</f>
        <v>4.2683996394377175</v>
      </c>
      <c r="J77" s="398">
        <f>'[1]тонна_им перентерал'!F119+'[1]сер сос  тонн_импорт'!F76+'[1]онколо импорт в тоннах'!F74</f>
        <v>0</v>
      </c>
      <c r="K77" s="398">
        <f>'[1]тонна_им перентерал'!H119+'[1]сер сос  тонн_импорт'!H76+'[1]онколо импорт в тоннах'!H74</f>
        <v>4861</v>
      </c>
      <c r="L77" s="398">
        <f>'[1]тонна_им перентерал'!J119+'[1]сер сос  тонн_импорт'!J76+'[1]онколо импорт в тоннах'!J74</f>
        <v>36186</v>
      </c>
      <c r="M77" s="430">
        <f t="shared" si="1"/>
        <v>13682.333333333334</v>
      </c>
    </row>
    <row r="78" spans="2:13" s="266" customFormat="1" ht="19.5" customHeight="1" thickTop="1" thickBot="1">
      <c r="B78" s="275"/>
      <c r="C78" s="405" t="s">
        <v>517</v>
      </c>
      <c r="D78" s="432"/>
      <c r="E78" s="427">
        <f>'[1]парентер пит импо'!D143+'[1]серд-сос лек импорт'!D147+'[1]онколо импорт_в сум'!D144</f>
        <v>143755</v>
      </c>
      <c r="F78" s="427">
        <f>'[1]парентер пит импо'!E143+'[1]серд-сос лек импорт'!E147+'[1]онколо импорт_в сум'!E144</f>
        <v>180586</v>
      </c>
      <c r="G78" s="427">
        <f>'[1]парентер пит импо'!F143+'[1]серд-сос лек импорт'!F147+'[1]онколо импорт_в сум'!F144</f>
        <v>202189</v>
      </c>
      <c r="H78" s="428">
        <f>AVERAGE(E78:G78)</f>
        <v>175510</v>
      </c>
      <c r="I78" s="429">
        <f t="shared" si="2"/>
        <v>14.2706526452732</v>
      </c>
      <c r="J78" s="431">
        <f>'[1]тонна_им перентерал'!F121+'[1]сер сос  тонн_импорт'!F120+'[1]онколо импорт в тоннах'!F119</f>
        <v>13122</v>
      </c>
      <c r="K78" s="431">
        <f>'[1]тонна_им перентерал'!H121+'[1]сер сос  тонн_импорт'!H120+'[1]онколо импорт в тоннах'!H119</f>
        <v>11067</v>
      </c>
      <c r="L78" s="431">
        <f>'[1]тонна_им перентерал'!J121+'[1]сер сос  тонн_импорт'!J120+'[1]онколо импорт в тоннах'!J119</f>
        <v>12707</v>
      </c>
      <c r="M78" s="430">
        <f>AVERAGE(J78:L78)</f>
        <v>12298.666666666666</v>
      </c>
    </row>
    <row r="79" spans="2:13" s="266" customFormat="1" ht="40.5" customHeight="1" thickTop="1" thickBot="1">
      <c r="B79" s="275"/>
      <c r="C79" s="405" t="s">
        <v>518</v>
      </c>
      <c r="D79" s="398"/>
      <c r="E79" s="398">
        <f>'[1]парентер пит импо'!D160+'[1]серд-сос лек импорт'!D123+'[1]онколо импорт_в сум'!D123</f>
        <v>300823</v>
      </c>
      <c r="F79" s="398">
        <f>'[1]парентер пит импо'!E160+'[1]серд-сос лек импорт'!E123+'[1]онколо импорт_в сум'!E123</f>
        <v>337118</v>
      </c>
      <c r="G79" s="398">
        <f>'[1]парентер пит импо'!F160+'[1]серд-сос лек импорт'!F123+'[1]онколо импорт_в сум'!F123</f>
        <v>373856</v>
      </c>
      <c r="H79" s="431">
        <f t="shared" ref="H79:H83" si="3">AVERAGE(E79:G79)</f>
        <v>337265.66666666669</v>
      </c>
      <c r="I79" s="429">
        <f t="shared" si="2"/>
        <v>11.781932298519976</v>
      </c>
      <c r="J79" s="398">
        <f>'[1]тонна_им перентерал'!F136+'[1]сер сос  тонн_импорт'!F95+'[1]_кардиол нев импорт тонн'!F95+'[1]онколо импорт в тоннах'!F95</f>
        <v>25151</v>
      </c>
      <c r="K79" s="398">
        <f>'[1]тонна_им перентерал'!H136+'[1]сер сос  тонн_импорт'!H95+'[1]_кардиол нев импорт тонн'!H95+'[1]онколо импорт в тоннах'!H95</f>
        <v>28175</v>
      </c>
      <c r="L79" s="398">
        <f>'[1]тонна_им перентерал'!J136+'[1]сер сос  тонн_импорт'!J95+'[1]_кардиол нев импорт тонн'!J95+'[1]онколо импорт в тоннах'!J95</f>
        <v>32551</v>
      </c>
      <c r="M79" s="430">
        <f>AVERAGE(J79:L79)</f>
        <v>28625.666666666668</v>
      </c>
    </row>
    <row r="80" spans="2:13" s="266" customFormat="1" ht="21" hidden="1" customHeight="1" outlineLevel="1" thickTop="1" thickBot="1">
      <c r="B80" s="275"/>
      <c r="C80" s="405" t="s">
        <v>519</v>
      </c>
      <c r="D80" s="398"/>
      <c r="E80" s="398"/>
      <c r="F80" s="398"/>
      <c r="G80" s="398"/>
      <c r="H80" s="431" t="e">
        <f t="shared" si="3"/>
        <v>#DIV/0!</v>
      </c>
      <c r="I80" s="398"/>
      <c r="J80" s="398"/>
      <c r="K80" s="398"/>
      <c r="L80" s="398"/>
      <c r="M80" s="433"/>
    </row>
    <row r="81" spans="2:17" s="266" customFormat="1" ht="21" hidden="1" customHeight="1" outlineLevel="1" thickTop="1" thickBot="1">
      <c r="B81" s="275"/>
      <c r="C81" s="405"/>
      <c r="D81" s="398"/>
      <c r="E81" s="398"/>
      <c r="F81" s="398"/>
      <c r="G81" s="398"/>
      <c r="H81" s="431" t="e">
        <f t="shared" si="3"/>
        <v>#DIV/0!</v>
      </c>
      <c r="I81" s="398"/>
      <c r="J81" s="398"/>
      <c r="K81" s="398"/>
      <c r="L81" s="398"/>
      <c r="M81" s="433"/>
    </row>
    <row r="82" spans="2:17" s="266" customFormat="1" ht="21" hidden="1" customHeight="1" outlineLevel="1" thickTop="1" thickBot="1">
      <c r="B82" s="275"/>
      <c r="C82" s="405" t="s">
        <v>297</v>
      </c>
      <c r="D82" s="398"/>
      <c r="E82" s="398"/>
      <c r="F82" s="398"/>
      <c r="G82" s="398"/>
      <c r="H82" s="431" t="e">
        <f t="shared" si="3"/>
        <v>#DIV/0!</v>
      </c>
      <c r="I82" s="398"/>
      <c r="J82" s="398"/>
      <c r="K82" s="398"/>
      <c r="L82" s="398"/>
      <c r="M82" s="433"/>
    </row>
    <row r="83" spans="2:17" s="266" customFormat="1" ht="21" hidden="1" customHeight="1" outlineLevel="1" thickTop="1" thickBot="1">
      <c r="B83" s="275"/>
      <c r="C83" s="405" t="s">
        <v>297</v>
      </c>
      <c r="D83" s="398"/>
      <c r="E83" s="398"/>
      <c r="F83" s="398"/>
      <c r="G83" s="398"/>
      <c r="H83" s="431" t="e">
        <f t="shared" si="3"/>
        <v>#DIV/0!</v>
      </c>
      <c r="I83" s="398"/>
      <c r="J83" s="398"/>
      <c r="K83" s="398"/>
      <c r="L83" s="398"/>
      <c r="M83" s="433"/>
    </row>
    <row r="84" spans="2:17" s="266" customFormat="1" ht="30.75" hidden="1" customHeight="1" outlineLevel="1" thickTop="1" thickBot="1">
      <c r="B84" s="275"/>
      <c r="C84" s="405" t="s">
        <v>298</v>
      </c>
      <c r="D84" s="328"/>
      <c r="E84" s="328"/>
      <c r="F84" s="328"/>
      <c r="G84" s="328"/>
      <c r="H84" s="328"/>
      <c r="I84" s="328"/>
      <c r="J84" s="328"/>
      <c r="K84" s="328"/>
      <c r="L84" s="328"/>
      <c r="M84" s="329"/>
      <c r="Q84"/>
    </row>
    <row r="85" spans="2:17" s="266" customFormat="1" ht="30" customHeight="1" collapsed="1" thickTop="1" thickBot="1">
      <c r="B85" s="275"/>
      <c r="C85" s="405" t="s">
        <v>519</v>
      </c>
      <c r="D85" s="434">
        <f>SUM(H75:H78)</f>
        <v>2264999.666666667</v>
      </c>
      <c r="E85" s="434"/>
      <c r="F85" s="328"/>
      <c r="G85" s="328"/>
      <c r="H85" s="328"/>
      <c r="I85" s="328"/>
      <c r="J85" s="328"/>
      <c r="K85" s="328"/>
      <c r="L85" s="328"/>
      <c r="M85" s="329"/>
    </row>
    <row r="86" spans="2:17" s="266" customFormat="1" ht="307.5" customHeight="1" thickTop="1" thickBot="1">
      <c r="B86" s="275"/>
      <c r="C86" s="405"/>
      <c r="D86" s="435"/>
      <c r="E86" s="435"/>
      <c r="F86" s="398"/>
      <c r="G86" s="398"/>
      <c r="H86" s="398"/>
      <c r="I86" s="398"/>
      <c r="J86" s="398"/>
      <c r="K86" s="398"/>
      <c r="L86" s="398"/>
      <c r="M86" s="433"/>
    </row>
    <row r="87" spans="2:17" s="266" customFormat="1" ht="21" hidden="1" customHeight="1" outlineLevel="1" thickTop="1" thickBot="1">
      <c r="B87" s="275"/>
      <c r="C87" s="436" t="s">
        <v>300</v>
      </c>
      <c r="D87" s="437"/>
      <c r="E87" s="437"/>
      <c r="F87" s="437"/>
      <c r="G87" s="437"/>
      <c r="H87" s="437"/>
      <c r="I87" s="437"/>
      <c r="J87" s="437"/>
      <c r="K87" s="437"/>
      <c r="L87" s="437"/>
      <c r="M87" s="438"/>
    </row>
    <row r="88" spans="2:17" s="266" customFormat="1" ht="24.75" hidden="1" customHeight="1" outlineLevel="1" thickTop="1" thickBot="1">
      <c r="B88" s="275"/>
      <c r="C88" s="382" t="s">
        <v>301</v>
      </c>
      <c r="D88" s="399"/>
      <c r="E88" s="399"/>
      <c r="F88" s="399"/>
      <c r="G88" s="399"/>
      <c r="H88" s="399"/>
      <c r="I88" s="399"/>
      <c r="J88" s="399"/>
      <c r="K88" s="399"/>
      <c r="L88" s="399"/>
      <c r="M88" s="400"/>
    </row>
    <row r="89" spans="2:17" s="266" customFormat="1" ht="24.75" hidden="1" customHeight="1" outlineLevel="1" thickTop="1" thickBot="1">
      <c r="B89" s="275"/>
      <c r="C89" s="382" t="s">
        <v>302</v>
      </c>
      <c r="D89" s="399"/>
      <c r="E89" s="399"/>
      <c r="F89" s="399"/>
      <c r="G89" s="399"/>
      <c r="H89" s="399"/>
      <c r="I89" s="399"/>
      <c r="J89" s="399"/>
      <c r="K89" s="399"/>
      <c r="L89" s="399"/>
      <c r="M89" s="400"/>
    </row>
    <row r="90" spans="2:17" s="266" customFormat="1" ht="24.75" hidden="1" customHeight="1" outlineLevel="1" thickTop="1" thickBot="1">
      <c r="B90" s="275"/>
      <c r="C90" s="389" t="s">
        <v>303</v>
      </c>
      <c r="D90" s="399"/>
      <c r="E90" s="399"/>
      <c r="F90" s="399"/>
      <c r="G90" s="399"/>
      <c r="H90" s="399"/>
      <c r="I90" s="399"/>
      <c r="J90" s="399"/>
      <c r="K90" s="399"/>
      <c r="L90" s="399"/>
      <c r="M90" s="400"/>
    </row>
    <row r="91" spans="2:17" s="266" customFormat="1" ht="36" hidden="1" customHeight="1" outlineLevel="1" thickTop="1" thickBot="1">
      <c r="B91" s="275"/>
      <c r="C91" s="382" t="s">
        <v>285</v>
      </c>
      <c r="D91" s="399"/>
      <c r="E91" s="399"/>
      <c r="F91" s="399"/>
      <c r="G91" s="399"/>
      <c r="H91" s="399"/>
      <c r="I91" s="399"/>
      <c r="J91" s="399"/>
      <c r="K91" s="399"/>
      <c r="L91" s="399"/>
      <c r="M91" s="400"/>
    </row>
    <row r="92" spans="2:17" s="266" customFormat="1" ht="24.75" hidden="1" customHeight="1" outlineLevel="1" thickTop="1" thickBot="1">
      <c r="B92" s="275"/>
      <c r="C92" s="382" t="s">
        <v>264</v>
      </c>
      <c r="D92" s="399"/>
      <c r="E92" s="399"/>
      <c r="F92" s="399"/>
      <c r="G92" s="399"/>
      <c r="H92" s="399"/>
      <c r="I92" s="399"/>
      <c r="J92" s="399"/>
      <c r="K92" s="399"/>
      <c r="L92" s="399"/>
      <c r="M92" s="400"/>
    </row>
    <row r="93" spans="2:17" s="266" customFormat="1" ht="24.75" hidden="1" customHeight="1" outlineLevel="1" thickTop="1" thickBot="1">
      <c r="B93" s="275"/>
      <c r="C93" s="382" t="s">
        <v>286</v>
      </c>
      <c r="D93" s="399"/>
      <c r="E93" s="399"/>
      <c r="F93" s="399"/>
      <c r="G93" s="399"/>
      <c r="H93" s="399"/>
      <c r="I93" s="399"/>
      <c r="J93" s="399"/>
      <c r="K93" s="399"/>
      <c r="L93" s="399"/>
      <c r="M93" s="400"/>
    </row>
    <row r="94" spans="2:17" s="266" customFormat="1" ht="24.75" hidden="1" customHeight="1" outlineLevel="1" thickTop="1" thickBot="1">
      <c r="B94" s="275"/>
      <c r="C94" s="382" t="s">
        <v>287</v>
      </c>
      <c r="D94" s="425"/>
      <c r="E94" s="425"/>
      <c r="F94" s="425"/>
      <c r="G94" s="425"/>
      <c r="H94" s="425"/>
      <c r="I94" s="425"/>
      <c r="J94" s="425"/>
      <c r="K94" s="425"/>
      <c r="L94" s="425"/>
      <c r="M94" s="439"/>
    </row>
    <row r="95" spans="2:17" s="266" customFormat="1" ht="21" customHeight="1" collapsed="1" thickTop="1" thickBot="1">
      <c r="B95" s="275"/>
      <c r="C95" s="440" t="s">
        <v>520</v>
      </c>
      <c r="D95" s="441"/>
      <c r="E95" s="441"/>
      <c r="F95" s="441"/>
      <c r="G95" s="441"/>
      <c r="H95" s="441"/>
      <c r="I95" s="441"/>
      <c r="J95" s="441"/>
      <c r="K95" s="441"/>
      <c r="L95" s="441"/>
      <c r="M95" s="442"/>
    </row>
    <row r="96" spans="2:17" s="266" customFormat="1" ht="66.75" hidden="1" customHeight="1" outlineLevel="1" thickTop="1" thickBot="1">
      <c r="B96" s="275"/>
      <c r="C96" s="405" t="s">
        <v>305</v>
      </c>
      <c r="D96" s="344"/>
      <c r="E96" s="344"/>
      <c r="F96" s="344"/>
      <c r="G96" s="344"/>
      <c r="H96" s="344"/>
      <c r="I96" s="344"/>
      <c r="J96" s="344"/>
      <c r="K96" s="344"/>
      <c r="L96" s="344"/>
      <c r="M96" s="346"/>
    </row>
    <row r="97" spans="2:18" s="266" customFormat="1" ht="74.25" hidden="1" customHeight="1" outlineLevel="1" thickTop="1" thickBot="1">
      <c r="B97" s="275"/>
      <c r="C97" s="397" t="s">
        <v>306</v>
      </c>
      <c r="D97" s="328"/>
      <c r="E97" s="328"/>
      <c r="F97" s="328"/>
      <c r="G97" s="328"/>
      <c r="H97" s="328"/>
      <c r="I97" s="328"/>
      <c r="J97" s="328"/>
      <c r="K97" s="328"/>
      <c r="L97" s="328"/>
      <c r="M97" s="329"/>
    </row>
    <row r="98" spans="2:18" s="266" customFormat="1" ht="24.75" customHeight="1" collapsed="1" thickTop="1" thickBot="1">
      <c r="B98" s="275"/>
      <c r="C98" s="443" t="s">
        <v>521</v>
      </c>
      <c r="D98" s="444">
        <f>D85</f>
        <v>2264999.666666667</v>
      </c>
      <c r="E98" s="444"/>
      <c r="F98" s="444"/>
      <c r="G98" s="444"/>
      <c r="H98" s="444"/>
      <c r="I98" s="444">
        <f>H58+D53</f>
        <v>6224136570.666667</v>
      </c>
      <c r="J98" s="444"/>
      <c r="K98" s="444"/>
      <c r="L98" s="444"/>
      <c r="M98" s="445"/>
    </row>
    <row r="99" spans="2:18" s="266" customFormat="1" ht="36.75" customHeight="1" thickTop="1" thickBot="1">
      <c r="B99" s="275"/>
      <c r="C99" s="443" t="s">
        <v>522</v>
      </c>
      <c r="D99" s="446">
        <v>0.2</v>
      </c>
      <c r="E99" s="446"/>
      <c r="F99" s="446"/>
      <c r="G99" s="446"/>
      <c r="H99" s="446"/>
      <c r="I99" s="446">
        <f>1-D99</f>
        <v>0.8</v>
      </c>
      <c r="J99" s="446"/>
      <c r="K99" s="446"/>
      <c r="L99" s="446"/>
      <c r="M99" s="447"/>
    </row>
    <row r="100" spans="2:18" s="266" customFormat="1" ht="21.75" customHeight="1" thickTop="1" thickBot="1">
      <c r="B100" s="275"/>
      <c r="C100" s="443" t="s">
        <v>523</v>
      </c>
      <c r="D100" s="448">
        <f>D99*$D$42/D98</f>
        <v>1.2362032724360959E-2</v>
      </c>
      <c r="E100" s="448"/>
      <c r="F100" s="448"/>
      <c r="G100" s="448"/>
      <c r="H100" s="448"/>
      <c r="I100" s="449">
        <f>I99*D42/I98</f>
        <v>1.7994463766723501E-5</v>
      </c>
      <c r="J100" s="449"/>
      <c r="K100" s="449"/>
      <c r="L100" s="449"/>
      <c r="M100" s="450"/>
    </row>
    <row r="101" spans="2:18" ht="35.25" thickTop="1" thickBot="1">
      <c r="B101" s="275">
        <v>4</v>
      </c>
      <c r="C101" s="276" t="s">
        <v>524</v>
      </c>
      <c r="D101" s="277"/>
      <c r="E101" s="277"/>
      <c r="F101" s="277"/>
      <c r="G101" s="277"/>
      <c r="H101" s="277"/>
      <c r="I101" s="277"/>
      <c r="J101" s="277"/>
      <c r="K101" s="278"/>
      <c r="L101" s="278"/>
      <c r="M101" s="279"/>
    </row>
    <row r="102" spans="2:18" ht="42" customHeight="1" thickTop="1" thickBot="1">
      <c r="B102" s="275"/>
      <c r="C102" s="451" t="s">
        <v>525</v>
      </c>
      <c r="D102" s="452" t="s">
        <v>526</v>
      </c>
      <c r="E102" s="453"/>
      <c r="F102" s="453"/>
      <c r="G102" s="453"/>
      <c r="H102" s="453"/>
      <c r="I102" s="453"/>
      <c r="J102" s="453"/>
      <c r="K102" s="453"/>
      <c r="L102" s="453"/>
      <c r="M102" s="454"/>
    </row>
    <row r="103" spans="2:18" ht="35.25" customHeight="1" thickTop="1" thickBot="1">
      <c r="B103" s="275"/>
      <c r="C103" s="337" t="s">
        <v>527</v>
      </c>
      <c r="D103" s="455">
        <f>D39+I39</f>
        <v>1500000</v>
      </c>
      <c r="E103" s="456"/>
      <c r="F103" s="456"/>
      <c r="G103" s="456"/>
      <c r="H103" s="456"/>
      <c r="I103" s="456"/>
      <c r="J103" s="456"/>
      <c r="K103" s="456"/>
      <c r="L103" s="456"/>
      <c r="M103" s="457"/>
    </row>
    <row r="104" spans="2:18" ht="44.25" customHeight="1" thickTop="1" thickBot="1">
      <c r="B104" s="275"/>
      <c r="C104" s="337" t="s">
        <v>528</v>
      </c>
      <c r="D104" s="390">
        <f>[1]Input1!D10</f>
        <v>731000</v>
      </c>
      <c r="E104" s="390"/>
      <c r="F104" s="390"/>
      <c r="G104" s="390"/>
      <c r="H104" s="390"/>
      <c r="I104" s="390"/>
      <c r="J104" s="390"/>
      <c r="K104" s="455"/>
      <c r="L104" s="455"/>
      <c r="M104" s="391"/>
      <c r="O104" s="267">
        <f>(8822276+499200+41000+67000+160000)</f>
        <v>9589476</v>
      </c>
      <c r="P104" s="367"/>
    </row>
    <row r="105" spans="2:18" ht="69" customHeight="1" thickTop="1" thickBot="1">
      <c r="B105" s="275"/>
      <c r="C105" s="337" t="s">
        <v>529</v>
      </c>
      <c r="D105" s="458" t="s">
        <v>530</v>
      </c>
      <c r="E105" s="459" t="s">
        <v>531</v>
      </c>
      <c r="F105" s="456" t="s">
        <v>532</v>
      </c>
      <c r="G105" s="456"/>
      <c r="H105" s="456" t="s">
        <v>533</v>
      </c>
      <c r="I105" s="456"/>
      <c r="J105" s="456" t="s">
        <v>534</v>
      </c>
      <c r="K105" s="456"/>
      <c r="L105" s="459" t="s">
        <v>535</v>
      </c>
      <c r="M105" s="460" t="s">
        <v>536</v>
      </c>
      <c r="O105" s="267"/>
      <c r="P105" s="367"/>
    </row>
    <row r="106" spans="2:18" ht="283.5" customHeight="1" thickTop="1" thickBot="1">
      <c r="B106" s="275"/>
      <c r="C106" s="337" t="s">
        <v>537</v>
      </c>
      <c r="D106" s="455"/>
      <c r="E106" s="456"/>
      <c r="F106" s="456"/>
      <c r="G106" s="456"/>
      <c r="H106" s="456"/>
      <c r="I106" s="456"/>
      <c r="J106" s="456"/>
      <c r="K106" s="456"/>
      <c r="L106" s="456"/>
      <c r="M106" s="457"/>
      <c r="P106"/>
      <c r="Q106"/>
    </row>
    <row r="107" spans="2:18" ht="104.25" customHeight="1" thickTop="1" thickBot="1">
      <c r="B107" s="275"/>
      <c r="C107" s="359" t="s">
        <v>538</v>
      </c>
      <c r="D107" s="597" t="s">
        <v>539</v>
      </c>
      <c r="E107" s="598"/>
      <c r="F107" s="598"/>
      <c r="G107" s="598"/>
      <c r="H107" s="598"/>
      <c r="I107" s="598"/>
      <c r="J107" s="598"/>
      <c r="K107" s="598"/>
      <c r="L107" s="598"/>
      <c r="M107" s="599"/>
    </row>
    <row r="108" spans="2:18" ht="99.75" customHeight="1" thickTop="1" thickBot="1">
      <c r="B108" s="275"/>
      <c r="C108" s="363"/>
      <c r="D108" s="597" t="s">
        <v>540</v>
      </c>
      <c r="E108" s="598"/>
      <c r="F108" s="598"/>
      <c r="G108" s="598"/>
      <c r="H108" s="598"/>
      <c r="I108" s="598"/>
      <c r="J108" s="598"/>
      <c r="K108" s="598"/>
      <c r="L108" s="598"/>
      <c r="M108" s="599"/>
    </row>
    <row r="109" spans="2:18" ht="84" customHeight="1" thickTop="1" thickBot="1">
      <c r="B109" s="275"/>
      <c r="C109" s="363"/>
      <c r="D109" s="597" t="s">
        <v>541</v>
      </c>
      <c r="E109" s="600"/>
      <c r="F109" s="600"/>
      <c r="G109" s="600"/>
      <c r="H109" s="600"/>
      <c r="I109" s="600"/>
      <c r="J109" s="600"/>
      <c r="K109" s="600"/>
      <c r="L109" s="600"/>
      <c r="M109" s="601"/>
    </row>
    <row r="110" spans="2:18" ht="108" customHeight="1" thickTop="1" thickBot="1">
      <c r="B110" s="275"/>
      <c r="C110" s="363"/>
      <c r="D110" s="597" t="s">
        <v>542</v>
      </c>
      <c r="E110" s="600"/>
      <c r="F110" s="600"/>
      <c r="G110" s="600"/>
      <c r="H110" s="600"/>
      <c r="I110" s="600"/>
      <c r="J110" s="600"/>
      <c r="K110" s="600"/>
      <c r="L110" s="600"/>
      <c r="M110" s="601"/>
      <c r="P110"/>
    </row>
    <row r="111" spans="2:18" ht="114.75" customHeight="1" thickTop="1" thickBot="1">
      <c r="B111" s="275"/>
      <c r="C111" s="363"/>
      <c r="D111" s="597" t="s">
        <v>543</v>
      </c>
      <c r="E111" s="598"/>
      <c r="F111" s="598"/>
      <c r="G111" s="598"/>
      <c r="H111" s="598"/>
      <c r="I111" s="598"/>
      <c r="J111" s="598"/>
      <c r="K111" s="598"/>
      <c r="L111" s="598"/>
      <c r="M111" s="599"/>
    </row>
    <row r="112" spans="2:18" ht="111.75" customHeight="1" thickTop="1" thickBot="1">
      <c r="B112" s="275"/>
      <c r="C112" s="363"/>
      <c r="D112" s="597" t="s">
        <v>544</v>
      </c>
      <c r="E112" s="600"/>
      <c r="F112" s="600"/>
      <c r="G112" s="600"/>
      <c r="H112" s="600"/>
      <c r="I112" s="600"/>
      <c r="J112" s="600"/>
      <c r="K112" s="600"/>
      <c r="L112" s="600"/>
      <c r="M112" s="601"/>
      <c r="P112" s="367"/>
      <c r="R112" s="367"/>
    </row>
    <row r="113" spans="2:13" ht="150.75" customHeight="1" thickTop="1" thickBot="1">
      <c r="B113" s="275"/>
      <c r="C113" s="368"/>
      <c r="D113" s="602" t="s">
        <v>545</v>
      </c>
      <c r="E113" s="603"/>
      <c r="F113" s="603"/>
      <c r="G113" s="603"/>
      <c r="H113" s="603"/>
      <c r="I113" s="603"/>
      <c r="J113" s="603"/>
      <c r="K113" s="604"/>
      <c r="L113" s="604"/>
      <c r="M113" s="605"/>
    </row>
    <row r="114" spans="2:13" ht="41.25" hidden="1" customHeight="1" outlineLevel="1" thickTop="1" thickBot="1">
      <c r="B114" s="275"/>
      <c r="C114" s="337"/>
      <c r="D114" s="470"/>
      <c r="E114" s="344"/>
      <c r="F114" s="344"/>
      <c r="G114" s="344"/>
      <c r="H114" s="344"/>
      <c r="I114" s="344"/>
      <c r="J114" s="344"/>
      <c r="K114" s="345"/>
      <c r="L114" s="345"/>
      <c r="M114" s="346"/>
    </row>
    <row r="115" spans="2:13" ht="42" hidden="1" customHeight="1" outlineLevel="1" thickTop="1" thickBot="1">
      <c r="B115" s="275"/>
      <c r="C115" s="322"/>
      <c r="D115" s="344"/>
      <c r="E115" s="344"/>
      <c r="F115" s="344"/>
      <c r="G115" s="344"/>
      <c r="H115" s="344"/>
      <c r="I115" s="344"/>
      <c r="J115" s="344"/>
      <c r="K115" s="345"/>
      <c r="L115" s="345"/>
      <c r="M115" s="346"/>
    </row>
    <row r="116" spans="2:13" ht="36.75" hidden="1" customHeight="1" outlineLevel="1" thickTop="1" thickBot="1">
      <c r="B116" s="275"/>
      <c r="C116" s="322"/>
      <c r="D116" s="471"/>
      <c r="E116" s="471"/>
      <c r="F116" s="471"/>
      <c r="G116" s="471"/>
      <c r="H116" s="472"/>
      <c r="I116" s="471"/>
      <c r="J116" s="471"/>
      <c r="K116" s="473"/>
      <c r="L116" s="473"/>
      <c r="M116" s="474"/>
    </row>
    <row r="117" spans="2:13" ht="36.75" hidden="1" customHeight="1" outlineLevel="1" thickTop="1" thickBot="1">
      <c r="B117" s="275"/>
      <c r="C117" s="322"/>
      <c r="D117" s="471"/>
      <c r="E117" s="471"/>
      <c r="F117" s="471"/>
      <c r="G117" s="471"/>
      <c r="H117" s="472"/>
      <c r="I117" s="471"/>
      <c r="J117" s="471"/>
      <c r="K117" s="473"/>
      <c r="L117" s="473"/>
      <c r="M117" s="474"/>
    </row>
    <row r="118" spans="2:13" ht="33" hidden="1" customHeight="1" outlineLevel="1" thickTop="1" thickBot="1">
      <c r="B118" s="275"/>
      <c r="C118" s="337"/>
      <c r="D118" s="392"/>
      <c r="E118" s="344"/>
      <c r="F118" s="344"/>
      <c r="G118" s="344"/>
      <c r="H118" s="344"/>
      <c r="I118" s="344"/>
      <c r="J118" s="344"/>
      <c r="K118" s="345"/>
      <c r="L118" s="345"/>
      <c r="M118" s="346"/>
    </row>
    <row r="119" spans="2:13" ht="35.25" hidden="1" customHeight="1" outlineLevel="1" thickTop="1" thickBot="1">
      <c r="B119" s="275"/>
      <c r="C119" s="337"/>
      <c r="D119" s="475"/>
      <c r="E119" s="475"/>
      <c r="F119" s="475"/>
      <c r="G119" s="475"/>
      <c r="H119" s="475"/>
      <c r="I119" s="475"/>
      <c r="J119" s="475"/>
      <c r="K119" s="476"/>
      <c r="L119" s="476"/>
      <c r="M119" s="477"/>
    </row>
    <row r="120" spans="2:13" ht="21.75" customHeight="1" collapsed="1" thickTop="1" thickBot="1">
      <c r="B120" s="275"/>
      <c r="C120" s="516" t="s">
        <v>546</v>
      </c>
      <c r="D120" s="328"/>
      <c r="E120" s="328"/>
      <c r="F120" s="328"/>
      <c r="G120" s="328"/>
      <c r="H120" s="328"/>
      <c r="I120" s="328"/>
      <c r="J120" s="328"/>
      <c r="K120" s="401"/>
      <c r="L120" s="401"/>
      <c r="M120" s="329"/>
    </row>
    <row r="121" spans="2:13" ht="50.25" hidden="1" customHeight="1">
      <c r="B121" s="275"/>
      <c r="C121" s="337" t="s">
        <v>333</v>
      </c>
      <c r="D121" s="344" t="str">
        <f>D113</f>
        <v>7.Ultra-compact blister packaging machine for small batch production FamarTec's TF120 blister packaging machine has been designed to offer a very flexible blister packaging solution with minimal dimensions. It has been designed with small batches in mind, yet fully compliant with GMP standards. This is especially useful for small batch production or contract manufacturing. The TF120 is a fully servomotor drive with all production parameters saved on the PLC board. This makes changing products quick and easy using saved settings, which means fine-tuning every time. For integration with existing cartoning equipment, the TF120 is available with an inline straight conveyor or a 90 degree exit conveyor to your specification. The machine offers a full range of additional options including = 91 = vibratory pre-feed hopper, universal or specialty auto feed, visual compliance camera, auto reject system and code/batch number printing using various methods. The TF120 is equipped with a remote support capability as standard, allowing online support to diagnose problems without waiting for engineers on site, reducing downtime. The machine can produce up to 120 blisters per minute and yet its dimensions are only 2150mm x 1240mm x 1840mm. Stainless steel balcony type construction means long life, easy cleaning, disinfection and maintenance.</v>
      </c>
      <c r="E121" s="344"/>
      <c r="F121" s="344"/>
      <c r="G121" s="344"/>
      <c r="H121" s="344"/>
      <c r="I121" s="344"/>
      <c r="J121" s="344"/>
      <c r="K121" s="345"/>
      <c r="L121" s="345"/>
      <c r="M121" s="346"/>
    </row>
    <row r="122" spans="2:13" ht="35.25" customHeight="1" thickTop="1" thickBot="1">
      <c r="B122" s="275"/>
      <c r="C122" s="337" t="s">
        <v>547</v>
      </c>
      <c r="D122" s="606">
        <f>D103</f>
        <v>1500000</v>
      </c>
      <c r="E122" s="606"/>
      <c r="F122" s="606"/>
      <c r="G122" s="606"/>
      <c r="H122" s="606"/>
      <c r="I122" s="606"/>
      <c r="J122" s="606"/>
      <c r="K122" s="607"/>
      <c r="L122" s="607"/>
      <c r="M122" s="608"/>
    </row>
    <row r="123" spans="2:13" ht="31.5" customHeight="1" thickTop="1" thickBot="1">
      <c r="B123" s="275"/>
      <c r="C123" s="337" t="s">
        <v>548</v>
      </c>
      <c r="D123" s="328" t="s">
        <v>549</v>
      </c>
      <c r="E123" s="328"/>
      <c r="F123" s="328"/>
      <c r="G123" s="328"/>
      <c r="H123" s="328"/>
      <c r="I123" s="328"/>
      <c r="J123" s="328"/>
      <c r="K123" s="401"/>
      <c r="L123" s="401"/>
      <c r="M123" s="329"/>
    </row>
    <row r="124" spans="2:13" ht="16.5" customHeight="1" thickTop="1" thickBot="1">
      <c r="B124" s="275"/>
      <c r="C124" s="337" t="s">
        <v>550</v>
      </c>
      <c r="D124" s="425">
        <f>D104</f>
        <v>731000</v>
      </c>
      <c r="E124" s="425"/>
      <c r="F124" s="425"/>
      <c r="G124" s="425"/>
      <c r="H124" s="425"/>
      <c r="I124" s="425"/>
      <c r="J124" s="425"/>
      <c r="K124" s="360"/>
      <c r="L124" s="360"/>
      <c r="M124" s="439"/>
    </row>
    <row r="125" spans="2:13" ht="18" customHeight="1" thickTop="1" thickBot="1">
      <c r="B125" s="275"/>
      <c r="C125" s="337" t="s">
        <v>551</v>
      </c>
      <c r="D125" s="434">
        <f>8000/2</f>
        <v>4000</v>
      </c>
      <c r="E125" s="328"/>
      <c r="F125" s="328"/>
      <c r="G125" s="328"/>
      <c r="H125" s="328"/>
      <c r="I125" s="328"/>
      <c r="J125" s="328"/>
      <c r="K125" s="401"/>
      <c r="L125" s="401"/>
      <c r="M125" s="329"/>
    </row>
    <row r="126" spans="2:13" ht="32.25" customHeight="1" thickTop="1" thickBot="1">
      <c r="B126" s="275"/>
      <c r="C126" s="337" t="s">
        <v>552</v>
      </c>
      <c r="D126" s="609" t="s">
        <v>553</v>
      </c>
      <c r="E126" s="609"/>
      <c r="F126" s="328"/>
      <c r="G126" s="328"/>
      <c r="H126" s="328"/>
      <c r="I126" s="328"/>
      <c r="J126" s="328"/>
      <c r="K126" s="401"/>
      <c r="L126" s="401"/>
      <c r="M126" s="329"/>
    </row>
    <row r="127" spans="2:13" ht="26.25" customHeight="1" thickTop="1" thickBot="1">
      <c r="B127" s="275"/>
      <c r="C127" s="479" t="s">
        <v>554</v>
      </c>
      <c r="D127" s="610" t="s">
        <v>555</v>
      </c>
      <c r="E127" s="610"/>
      <c r="F127" s="610"/>
      <c r="G127" s="610"/>
      <c r="H127" s="610"/>
      <c r="I127" s="610"/>
      <c r="J127" s="610"/>
      <c r="K127" s="611"/>
      <c r="L127" s="611"/>
      <c r="M127" s="612"/>
    </row>
    <row r="128" spans="2:13" ht="33" customHeight="1" thickTop="1" thickBot="1">
      <c r="B128" s="275">
        <v>5</v>
      </c>
      <c r="C128" s="276" t="s">
        <v>556</v>
      </c>
      <c r="D128" s="277"/>
      <c r="E128" s="277"/>
      <c r="F128" s="277"/>
      <c r="G128" s="277"/>
      <c r="H128" s="277"/>
      <c r="I128" s="277"/>
      <c r="J128" s="277"/>
      <c r="K128" s="278"/>
      <c r="L128" s="278"/>
      <c r="M128" s="279"/>
    </row>
    <row r="129" spans="2:13" ht="38.25" customHeight="1" thickTop="1" thickBot="1">
      <c r="B129" s="275"/>
      <c r="C129" s="337" t="s">
        <v>557</v>
      </c>
      <c r="D129" s="345" t="s">
        <v>558</v>
      </c>
      <c r="E129" s="483"/>
      <c r="F129" s="483"/>
      <c r="G129" s="483"/>
      <c r="H129" s="483"/>
      <c r="I129" s="483"/>
      <c r="J129" s="483"/>
      <c r="K129" s="483"/>
      <c r="L129" s="483"/>
      <c r="M129" s="484"/>
    </row>
    <row r="130" spans="2:13" ht="44.25" customHeight="1" thickTop="1" thickBot="1">
      <c r="B130" s="275"/>
      <c r="C130" s="337" t="s">
        <v>559</v>
      </c>
      <c r="D130" s="345" t="s">
        <v>560</v>
      </c>
      <c r="E130" s="485"/>
      <c r="F130" s="345" t="s">
        <v>560</v>
      </c>
      <c r="G130" s="485"/>
      <c r="H130" s="345" t="s">
        <v>560</v>
      </c>
      <c r="I130" s="485"/>
      <c r="J130" s="345" t="s">
        <v>560</v>
      </c>
      <c r="K130" s="485"/>
      <c r="L130" s="345" t="s">
        <v>561</v>
      </c>
      <c r="M130" s="484"/>
    </row>
    <row r="131" spans="2:13" ht="20.25" customHeight="1" thickTop="1" thickBot="1">
      <c r="B131" s="275"/>
      <c r="C131" s="359" t="s">
        <v>562</v>
      </c>
      <c r="D131" s="324" t="s">
        <v>563</v>
      </c>
      <c r="E131" s="486"/>
      <c r="F131" s="486"/>
      <c r="G131" s="486"/>
      <c r="H131" s="486"/>
      <c r="I131" s="486"/>
      <c r="J131" s="486"/>
      <c r="K131" s="486"/>
      <c r="L131" s="486"/>
      <c r="M131" s="487"/>
    </row>
    <row r="132" spans="2:13" ht="17.25" customHeight="1" thickTop="1" thickBot="1">
      <c r="B132" s="275"/>
      <c r="C132" s="368"/>
      <c r="D132" s="339"/>
      <c r="E132" s="488"/>
      <c r="F132" s="488"/>
      <c r="G132" s="488"/>
      <c r="H132" s="488"/>
      <c r="I132" s="488"/>
      <c r="J132" s="488"/>
      <c r="K132" s="488"/>
      <c r="L132" s="488"/>
      <c r="M132" s="489"/>
    </row>
    <row r="133" spans="2:13" ht="45" hidden="1" customHeight="1">
      <c r="B133" s="275"/>
      <c r="C133" s="337" t="s">
        <v>351</v>
      </c>
      <c r="D133" s="490"/>
      <c r="E133" s="490"/>
      <c r="F133" s="490"/>
      <c r="G133" s="490"/>
      <c r="H133" s="491"/>
      <c r="I133" s="492"/>
      <c r="J133" s="491"/>
      <c r="K133" s="492"/>
      <c r="L133" s="491"/>
      <c r="M133" s="493"/>
    </row>
    <row r="134" spans="2:13" ht="39.75" customHeight="1" thickTop="1" thickBot="1">
      <c r="B134" s="275"/>
      <c r="C134" s="337" t="s">
        <v>564</v>
      </c>
      <c r="D134" s="345" t="s">
        <v>565</v>
      </c>
      <c r="E134" s="485"/>
      <c r="F134" s="344" t="s">
        <v>566</v>
      </c>
      <c r="G134" s="344"/>
      <c r="H134" s="345" t="s">
        <v>567</v>
      </c>
      <c r="I134" s="485"/>
      <c r="J134" s="345" t="s">
        <v>568</v>
      </c>
      <c r="K134" s="485"/>
      <c r="L134" s="345" t="s">
        <v>569</v>
      </c>
      <c r="M134" s="484"/>
    </row>
    <row r="135" spans="2:13" ht="16.5" thickTop="1" thickBot="1">
      <c r="B135" s="275"/>
      <c r="C135" s="337" t="s">
        <v>570</v>
      </c>
      <c r="D135" s="455">
        <f>[1]Input4!C365</f>
        <v>190000</v>
      </c>
      <c r="E135" s="494"/>
      <c r="F135" s="390">
        <f>[1]Input4!C368</f>
        <v>1600</v>
      </c>
      <c r="G135" s="390"/>
      <c r="H135" s="495">
        <f>[1]Input4!C367</f>
        <v>0</v>
      </c>
      <c r="I135" s="496"/>
      <c r="J135" s="497">
        <f>[1]Input4!C368</f>
        <v>1600</v>
      </c>
      <c r="K135" s="485"/>
      <c r="L135" s="345" t="s">
        <v>359</v>
      </c>
      <c r="M135" s="484"/>
    </row>
    <row r="136" spans="2:13" ht="16.5" thickTop="1" thickBot="1">
      <c r="B136" s="275"/>
      <c r="C136" s="479" t="s">
        <v>571</v>
      </c>
      <c r="D136" s="498">
        <f>450/P1</f>
        <v>4.2213883677298308E-2</v>
      </c>
      <c r="E136" s="499"/>
      <c r="F136" s="500">
        <f>1800/P1</f>
        <v>0.16885553470919323</v>
      </c>
      <c r="G136" s="501"/>
      <c r="H136" s="502">
        <v>9.5238095238095233E-2</v>
      </c>
      <c r="I136" s="503"/>
      <c r="J136" s="504">
        <f>1800/10500</f>
        <v>0.17142857142857143</v>
      </c>
      <c r="K136" s="505"/>
      <c r="L136" s="504" t="s">
        <v>359</v>
      </c>
      <c r="M136" s="506"/>
    </row>
    <row r="137" spans="2:13" ht="15.75" hidden="1" outlineLevel="1" thickTop="1" thickBot="1">
      <c r="B137" s="275"/>
      <c r="C137" s="507"/>
      <c r="D137" s="331"/>
      <c r="E137" s="331"/>
      <c r="F137" s="331"/>
      <c r="G137" s="331"/>
      <c r="H137" s="331"/>
      <c r="I137" s="331"/>
      <c r="J137" s="331"/>
      <c r="K137" s="331"/>
      <c r="L137" s="331"/>
      <c r="M137" s="332"/>
    </row>
    <row r="138" spans="2:13" ht="15.75" hidden="1" outlineLevel="1" thickTop="1" thickBot="1">
      <c r="B138" s="275"/>
      <c r="C138" s="507"/>
      <c r="D138" s="331"/>
      <c r="E138" s="331"/>
      <c r="F138" s="331"/>
      <c r="G138" s="331"/>
      <c r="H138" s="331"/>
      <c r="I138" s="331"/>
      <c r="J138" s="331"/>
      <c r="K138" s="331"/>
      <c r="L138" s="331"/>
      <c r="M138" s="332"/>
    </row>
    <row r="139" spans="2:13" ht="15.75" hidden="1" outlineLevel="1" thickTop="1" thickBot="1">
      <c r="B139" s="275"/>
      <c r="C139" s="508"/>
      <c r="D139" s="509"/>
      <c r="E139" s="509"/>
      <c r="F139" s="509"/>
      <c r="G139" s="509"/>
      <c r="H139" s="509"/>
      <c r="I139" s="509"/>
      <c r="J139" s="509"/>
      <c r="K139" s="509"/>
      <c r="L139" s="509"/>
      <c r="M139" s="510"/>
    </row>
    <row r="140" spans="2:13" ht="35.25" collapsed="1" thickTop="1" thickBot="1">
      <c r="B140" s="275">
        <v>6</v>
      </c>
      <c r="C140" s="276" t="s">
        <v>572</v>
      </c>
      <c r="D140" s="277"/>
      <c r="E140" s="277"/>
      <c r="F140" s="277"/>
      <c r="G140" s="277"/>
      <c r="H140" s="277"/>
      <c r="I140" s="277"/>
      <c r="J140" s="277"/>
      <c r="K140" s="278"/>
      <c r="L140" s="278"/>
      <c r="M140" s="279"/>
    </row>
    <row r="141" spans="2:13" ht="62.25" customHeight="1" thickTop="1" thickBot="1">
      <c r="B141" s="275"/>
      <c r="C141" s="280" t="s">
        <v>573</v>
      </c>
      <c r="D141" s="345" t="str">
        <f>D9</f>
        <v>Mirishkor district of Kashkadarya region.</v>
      </c>
      <c r="E141" s="483"/>
      <c r="F141" s="483"/>
      <c r="G141" s="483"/>
      <c r="H141" s="483"/>
      <c r="I141" s="483"/>
      <c r="J141" s="483"/>
      <c r="K141" s="483"/>
      <c r="L141" s="483"/>
      <c r="M141" s="484"/>
    </row>
    <row r="142" spans="2:13" ht="31.5" thickTop="1" thickBot="1">
      <c r="B142" s="275"/>
      <c r="C142" s="280" t="s">
        <v>574</v>
      </c>
      <c r="D142" s="345" t="str">
        <f>D10</f>
        <v>ChTPF "IBN-SINO"</v>
      </c>
      <c r="E142" s="483"/>
      <c r="F142" s="483"/>
      <c r="G142" s="483"/>
      <c r="H142" s="483"/>
      <c r="I142" s="483"/>
      <c r="J142" s="483"/>
      <c r="K142" s="483"/>
      <c r="L142" s="483"/>
      <c r="M142" s="484"/>
    </row>
    <row r="143" spans="2:13" ht="285" customHeight="1" outlineLevel="1" thickTop="1" thickBot="1">
      <c r="B143" s="275"/>
      <c r="C143" s="322" t="s">
        <v>364</v>
      </c>
      <c r="D143" s="344"/>
      <c r="E143" s="344"/>
      <c r="F143" s="344"/>
      <c r="G143" s="344"/>
      <c r="H143" s="344"/>
      <c r="I143" s="344"/>
      <c r="J143" s="344"/>
      <c r="K143" s="345"/>
      <c r="L143" s="345"/>
      <c r="M143" s="346"/>
    </row>
    <row r="144" spans="2:13" ht="33.75" customHeight="1" thickTop="1" thickBot="1">
      <c r="B144" s="275"/>
      <c r="C144" s="405" t="s">
        <v>575</v>
      </c>
      <c r="D144" s="344" t="str">
        <f>D131</f>
        <v>wholesale markets</v>
      </c>
      <c r="E144" s="344"/>
      <c r="F144" s="344"/>
      <c r="G144" s="344"/>
      <c r="H144" s="344"/>
      <c r="I144" s="344"/>
      <c r="J144" s="344"/>
      <c r="K144" s="345"/>
      <c r="L144" s="345"/>
      <c r="M144" s="346"/>
    </row>
    <row r="145" spans="2:13" ht="27.75" customHeight="1" thickTop="1" thickBot="1">
      <c r="B145" s="275"/>
      <c r="C145" s="405" t="s">
        <v>576</v>
      </c>
      <c r="D145" s="344" t="s">
        <v>577</v>
      </c>
      <c r="E145" s="344"/>
      <c r="F145" s="344"/>
      <c r="G145" s="344"/>
      <c r="H145" s="344"/>
      <c r="I145" s="344"/>
      <c r="J145" s="344"/>
      <c r="K145" s="345"/>
      <c r="L145" s="345"/>
      <c r="M145" s="346"/>
    </row>
    <row r="146" spans="2:13" ht="16.5" hidden="1" outlineLevel="1" thickTop="1" thickBot="1">
      <c r="B146" s="275"/>
      <c r="C146" s="405" t="s">
        <v>368</v>
      </c>
      <c r="D146" s="344" t="s">
        <v>231</v>
      </c>
      <c r="E146" s="344"/>
      <c r="F146" s="344"/>
      <c r="G146" s="344"/>
      <c r="H146" s="344"/>
      <c r="I146" s="344"/>
      <c r="J146" s="344"/>
      <c r="K146" s="345"/>
      <c r="L146" s="345"/>
      <c r="M146" s="346"/>
    </row>
    <row r="147" spans="2:13" ht="27.75" customHeight="1" collapsed="1" thickTop="1" thickBot="1">
      <c r="B147" s="275"/>
      <c r="C147" s="405" t="s">
        <v>578</v>
      </c>
      <c r="D147" s="344" t="s">
        <v>579</v>
      </c>
      <c r="E147" s="344"/>
      <c r="F147" s="344"/>
      <c r="G147" s="344"/>
      <c r="H147" s="344"/>
      <c r="I147" s="344"/>
      <c r="J147" s="344"/>
      <c r="K147" s="345"/>
      <c r="L147" s="345"/>
      <c r="M147" s="346"/>
    </row>
    <row r="148" spans="2:13" ht="16.5" hidden="1" outlineLevel="1" thickTop="1" thickBot="1">
      <c r="B148" s="275"/>
      <c r="C148" s="405" t="s">
        <v>371</v>
      </c>
      <c r="D148" s="344" t="s">
        <v>231</v>
      </c>
      <c r="E148" s="344"/>
      <c r="F148" s="344"/>
      <c r="G148" s="344"/>
      <c r="H148" s="344"/>
      <c r="I148" s="344"/>
      <c r="J148" s="344"/>
      <c r="K148" s="345"/>
      <c r="L148" s="345"/>
      <c r="M148" s="346"/>
    </row>
    <row r="149" spans="2:13" ht="16.5" hidden="1" outlineLevel="1" thickTop="1" thickBot="1">
      <c r="B149" s="275"/>
      <c r="C149" s="405" t="s">
        <v>371</v>
      </c>
      <c r="D149" s="344" t="s">
        <v>231</v>
      </c>
      <c r="E149" s="344"/>
      <c r="F149" s="344"/>
      <c r="G149" s="344"/>
      <c r="H149" s="344"/>
      <c r="I149" s="344"/>
      <c r="J149" s="344"/>
      <c r="K149" s="345"/>
      <c r="L149" s="345"/>
      <c r="M149" s="346"/>
    </row>
    <row r="150" spans="2:13" ht="16.5" hidden="1" outlineLevel="1" thickTop="1" thickBot="1">
      <c r="B150" s="275"/>
      <c r="C150" s="382" t="s">
        <v>372</v>
      </c>
      <c r="D150" s="344" t="str">
        <f>D141</f>
        <v>Mirishkor district of Kashkadarya region.</v>
      </c>
      <c r="E150" s="344"/>
      <c r="F150" s="344"/>
      <c r="G150" s="344"/>
      <c r="H150" s="344"/>
      <c r="I150" s="344"/>
      <c r="J150" s="344"/>
      <c r="K150" s="345"/>
      <c r="L150" s="345"/>
      <c r="M150" s="346"/>
    </row>
    <row r="151" spans="2:13" ht="16.5" hidden="1" outlineLevel="1" thickTop="1" thickBot="1">
      <c r="B151" s="275"/>
      <c r="C151" s="382" t="s">
        <v>373</v>
      </c>
      <c r="D151" s="344" t="s">
        <v>231</v>
      </c>
      <c r="E151" s="344"/>
      <c r="F151" s="344"/>
      <c r="G151" s="344"/>
      <c r="H151" s="344"/>
      <c r="I151" s="344"/>
      <c r="J151" s="344"/>
      <c r="K151" s="345"/>
      <c r="L151" s="345"/>
      <c r="M151" s="346"/>
    </row>
    <row r="152" spans="2:13" ht="16.5" hidden="1" outlineLevel="1" thickTop="1" thickBot="1">
      <c r="B152" s="275"/>
      <c r="C152" s="511" t="s">
        <v>374</v>
      </c>
      <c r="D152" s="344" t="s">
        <v>231</v>
      </c>
      <c r="E152" s="344"/>
      <c r="F152" s="344"/>
      <c r="G152" s="344"/>
      <c r="H152" s="344"/>
      <c r="I152" s="344"/>
      <c r="J152" s="344"/>
      <c r="K152" s="345"/>
      <c r="L152" s="345"/>
      <c r="M152" s="346"/>
    </row>
    <row r="153" spans="2:13" ht="16.5" hidden="1" outlineLevel="1" thickTop="1" thickBot="1">
      <c r="B153" s="275"/>
      <c r="C153" s="511" t="s">
        <v>375</v>
      </c>
      <c r="D153" s="344" t="s">
        <v>231</v>
      </c>
      <c r="E153" s="344"/>
      <c r="F153" s="344"/>
      <c r="G153" s="344"/>
      <c r="H153" s="344"/>
      <c r="I153" s="344"/>
      <c r="J153" s="344"/>
      <c r="K153" s="345"/>
      <c r="L153" s="345"/>
      <c r="M153" s="346"/>
    </row>
    <row r="154" spans="2:13" ht="27" hidden="1" outlineLevel="1" thickTop="1" thickBot="1">
      <c r="B154" s="275"/>
      <c r="C154" s="511" t="s">
        <v>376</v>
      </c>
      <c r="D154" s="344" t="s">
        <v>231</v>
      </c>
      <c r="E154" s="344"/>
      <c r="F154" s="344"/>
      <c r="G154" s="344"/>
      <c r="H154" s="344"/>
      <c r="I154" s="344"/>
      <c r="J154" s="344"/>
      <c r="K154" s="345"/>
      <c r="L154" s="345"/>
      <c r="M154" s="346"/>
    </row>
    <row r="155" spans="2:13" ht="16.5" hidden="1" outlineLevel="1" thickTop="1" thickBot="1">
      <c r="B155" s="275"/>
      <c r="C155" s="511" t="s">
        <v>377</v>
      </c>
      <c r="D155" s="344" t="s">
        <v>231</v>
      </c>
      <c r="E155" s="344"/>
      <c r="F155" s="344"/>
      <c r="G155" s="344"/>
      <c r="H155" s="344"/>
      <c r="I155" s="344"/>
      <c r="J155" s="344"/>
      <c r="K155" s="345"/>
      <c r="L155" s="345"/>
      <c r="M155" s="346"/>
    </row>
    <row r="156" spans="2:13" ht="35.25" customHeight="1" collapsed="1" thickTop="1" thickBot="1">
      <c r="B156" s="275"/>
      <c r="C156" s="382" t="s">
        <v>580</v>
      </c>
      <c r="D156" s="383">
        <f>SUM(D157:M160)</f>
        <v>0.48000000000000004</v>
      </c>
      <c r="E156" s="383"/>
      <c r="F156" s="383"/>
      <c r="G156" s="383"/>
      <c r="H156" s="383"/>
      <c r="I156" s="383"/>
      <c r="J156" s="383"/>
      <c r="K156" s="386"/>
      <c r="L156" s="386"/>
      <c r="M156" s="384"/>
    </row>
    <row r="157" spans="2:13" ht="35.25" customHeight="1" thickTop="1" thickBot="1">
      <c r="B157" s="275"/>
      <c r="C157" s="337" t="s">
        <v>581</v>
      </c>
      <c r="D157" s="512">
        <f>D125/10000</f>
        <v>0.4</v>
      </c>
      <c r="E157" s="512"/>
      <c r="F157" s="512"/>
      <c r="G157" s="512"/>
      <c r="H157" s="512"/>
      <c r="I157" s="512"/>
      <c r="J157" s="512"/>
      <c r="K157" s="513"/>
      <c r="L157" s="513"/>
      <c r="M157" s="514"/>
    </row>
    <row r="158" spans="2:13" ht="33" customHeight="1" thickTop="1" thickBot="1">
      <c r="B158" s="275"/>
      <c r="C158" s="337" t="s">
        <v>582</v>
      </c>
      <c r="D158" s="344">
        <f>D157*0.2</f>
        <v>8.0000000000000016E-2</v>
      </c>
      <c r="E158" s="344"/>
      <c r="F158" s="344"/>
      <c r="G158" s="344"/>
      <c r="H158" s="344"/>
      <c r="I158" s="344"/>
      <c r="J158" s="344"/>
      <c r="K158" s="345"/>
      <c r="L158" s="345"/>
      <c r="M158" s="346"/>
    </row>
    <row r="159" spans="2:13" ht="15" hidden="1" customHeight="1" outlineLevel="1">
      <c r="B159" s="275"/>
      <c r="C159" s="515"/>
      <c r="D159" s="344" t="s">
        <v>231</v>
      </c>
      <c r="E159" s="344"/>
      <c r="F159" s="344"/>
      <c r="G159" s="344"/>
      <c r="H159" s="344"/>
      <c r="I159" s="344"/>
      <c r="J159" s="344"/>
      <c r="K159" s="345"/>
      <c r="L159" s="345"/>
      <c r="M159" s="346"/>
    </row>
    <row r="160" spans="2:13" ht="15" hidden="1" customHeight="1" outlineLevel="1">
      <c r="B160" s="275"/>
      <c r="C160" s="515" t="s">
        <v>381</v>
      </c>
      <c r="D160" s="383"/>
      <c r="E160" s="383"/>
      <c r="F160" s="383"/>
      <c r="G160" s="383"/>
      <c r="H160" s="383"/>
      <c r="I160" s="383"/>
      <c r="J160" s="383"/>
      <c r="K160" s="386"/>
      <c r="L160" s="386"/>
      <c r="M160" s="384"/>
    </row>
    <row r="161" spans="2:13" ht="18" hidden="1" customHeight="1" outlineLevel="1">
      <c r="B161" s="275"/>
      <c r="C161" s="511" t="s">
        <v>382</v>
      </c>
      <c r="D161" s="328"/>
      <c r="E161" s="328"/>
      <c r="F161" s="328"/>
      <c r="G161" s="328"/>
      <c r="H161" s="328"/>
      <c r="I161" s="328"/>
      <c r="J161" s="328"/>
      <c r="K161" s="401"/>
      <c r="L161" s="401"/>
      <c r="M161" s="329"/>
    </row>
    <row r="162" spans="2:13" ht="18" hidden="1" customHeight="1" outlineLevel="1" collapsed="1">
      <c r="B162" s="275"/>
      <c r="C162" s="516" t="s">
        <v>383</v>
      </c>
      <c r="D162" s="328"/>
      <c r="E162" s="328"/>
      <c r="F162" s="328"/>
      <c r="G162" s="328"/>
      <c r="H162" s="328"/>
      <c r="I162" s="328"/>
      <c r="J162" s="328"/>
      <c r="K162" s="401"/>
      <c r="L162" s="401"/>
      <c r="M162" s="329"/>
    </row>
    <row r="163" spans="2:13" ht="19.5" hidden="1" outlineLevel="1" thickTop="1" thickBot="1">
      <c r="B163" s="275"/>
      <c r="C163" s="517" t="s">
        <v>384</v>
      </c>
      <c r="D163" s="287" t="str">
        <f>D142</f>
        <v>ChTPF "IBN-SINO"</v>
      </c>
      <c r="E163" s="287"/>
      <c r="F163" s="287"/>
      <c r="G163" s="287"/>
      <c r="H163" s="287"/>
      <c r="I163" s="287"/>
      <c r="J163" s="287"/>
      <c r="K163" s="288"/>
      <c r="L163" s="288"/>
      <c r="M163" s="289"/>
    </row>
    <row r="164" spans="2:13" ht="19.5" hidden="1" outlineLevel="1" thickTop="1" thickBot="1">
      <c r="B164" s="275"/>
      <c r="C164" s="518" t="s">
        <v>385</v>
      </c>
      <c r="D164" s="319" t="str">
        <f>D151</f>
        <v>Будет уточнено</v>
      </c>
      <c r="E164" s="319"/>
      <c r="F164" s="319"/>
      <c r="G164" s="319"/>
      <c r="H164" s="319"/>
      <c r="I164" s="319"/>
      <c r="J164" s="319"/>
      <c r="K164" s="319"/>
      <c r="L164" s="319"/>
      <c r="M164" s="320"/>
    </row>
    <row r="165" spans="2:13" ht="19.5" hidden="1" outlineLevel="1" thickTop="1" thickBot="1">
      <c r="B165" s="275"/>
      <c r="C165" s="518" t="s">
        <v>386</v>
      </c>
      <c r="D165" s="319" t="str">
        <f>D152</f>
        <v>Будет уточнено</v>
      </c>
      <c r="E165" s="319"/>
      <c r="F165" s="319"/>
      <c r="G165" s="319"/>
      <c r="H165" s="319"/>
      <c r="I165" s="319"/>
      <c r="J165" s="319"/>
      <c r="K165" s="319"/>
      <c r="L165" s="319"/>
      <c r="M165" s="320"/>
    </row>
    <row r="166" spans="2:13" ht="19.5" hidden="1" outlineLevel="1" thickTop="1" thickBot="1">
      <c r="B166" s="275"/>
      <c r="C166" s="518" t="s">
        <v>387</v>
      </c>
      <c r="D166" s="319" t="str">
        <f>D153</f>
        <v>Будет уточнено</v>
      </c>
      <c r="E166" s="319"/>
      <c r="F166" s="319"/>
      <c r="G166" s="319"/>
      <c r="H166" s="319"/>
      <c r="I166" s="319"/>
      <c r="J166" s="319"/>
      <c r="K166" s="319"/>
      <c r="L166" s="319"/>
      <c r="M166" s="320"/>
    </row>
    <row r="167" spans="2:13" ht="19.5" hidden="1" outlineLevel="1" thickTop="1" thickBot="1">
      <c r="B167" s="275"/>
      <c r="C167" s="518" t="s">
        <v>388</v>
      </c>
      <c r="D167" s="319"/>
      <c r="E167" s="319"/>
      <c r="F167" s="319"/>
      <c r="G167" s="319"/>
      <c r="H167" s="319"/>
      <c r="I167" s="319"/>
      <c r="J167" s="319"/>
      <c r="K167" s="319"/>
      <c r="L167" s="319"/>
      <c r="M167" s="320"/>
    </row>
    <row r="168" spans="2:13" ht="19.5" hidden="1" outlineLevel="1" thickTop="1" thickBot="1">
      <c r="B168" s="275"/>
      <c r="C168" s="507" t="s">
        <v>389</v>
      </c>
      <c r="D168" s="319" t="s">
        <v>231</v>
      </c>
      <c r="E168" s="319"/>
      <c r="F168" s="319"/>
      <c r="G168" s="319"/>
      <c r="H168" s="319"/>
      <c r="I168" s="319"/>
      <c r="J168" s="319"/>
      <c r="K168" s="319"/>
      <c r="L168" s="319"/>
      <c r="M168" s="320"/>
    </row>
    <row r="169" spans="2:13" ht="19.5" hidden="1" outlineLevel="1" thickTop="1" thickBot="1">
      <c r="B169" s="275"/>
      <c r="C169" s="507" t="s">
        <v>390</v>
      </c>
      <c r="D169" s="319" t="s">
        <v>231</v>
      </c>
      <c r="E169" s="319"/>
      <c r="F169" s="319"/>
      <c r="G169" s="319"/>
      <c r="H169" s="319"/>
      <c r="I169" s="319"/>
      <c r="J169" s="319"/>
      <c r="K169" s="319"/>
      <c r="L169" s="319"/>
      <c r="M169" s="320"/>
    </row>
    <row r="170" spans="2:13" ht="19.5" hidden="1" outlineLevel="1" thickTop="1" thickBot="1">
      <c r="B170" s="275"/>
      <c r="C170" s="507" t="s">
        <v>391</v>
      </c>
      <c r="D170" s="319" t="s">
        <v>231</v>
      </c>
      <c r="E170" s="319"/>
      <c r="F170" s="319"/>
      <c r="G170" s="319"/>
      <c r="H170" s="319"/>
      <c r="I170" s="319"/>
      <c r="J170" s="319"/>
      <c r="K170" s="319"/>
      <c r="L170" s="319"/>
      <c r="M170" s="320"/>
    </row>
    <row r="171" spans="2:13" ht="30" hidden="1" outlineLevel="1" thickTop="1" thickBot="1">
      <c r="B171" s="275"/>
      <c r="C171" s="507" t="s">
        <v>392</v>
      </c>
      <c r="D171" s="319" t="s">
        <v>393</v>
      </c>
      <c r="E171" s="319"/>
      <c r="F171" s="319"/>
      <c r="G171" s="319"/>
      <c r="H171" s="319"/>
      <c r="I171" s="319"/>
      <c r="J171" s="319"/>
      <c r="K171" s="319"/>
      <c r="L171" s="319"/>
      <c r="M171" s="320"/>
    </row>
    <row r="172" spans="2:13" ht="19.5" hidden="1" outlineLevel="1" thickTop="1" thickBot="1">
      <c r="B172" s="275"/>
      <c r="C172" s="507" t="s">
        <v>394</v>
      </c>
      <c r="D172" s="319"/>
      <c r="E172" s="319"/>
      <c r="F172" s="319"/>
      <c r="G172" s="319"/>
      <c r="H172" s="319"/>
      <c r="I172" s="319"/>
      <c r="J172" s="319"/>
      <c r="K172" s="319"/>
      <c r="L172" s="319"/>
      <c r="M172" s="320"/>
    </row>
    <row r="173" spans="2:13" ht="15.75" hidden="1" outlineLevel="1" thickTop="1" thickBot="1">
      <c r="B173" s="275"/>
      <c r="C173" s="519" t="s">
        <v>395</v>
      </c>
      <c r="D173" s="520">
        <v>4</v>
      </c>
      <c r="E173" s="520"/>
      <c r="F173" s="520"/>
      <c r="G173" s="520"/>
      <c r="H173" s="520"/>
      <c r="I173" s="520"/>
      <c r="J173" s="520"/>
      <c r="K173" s="520"/>
      <c r="L173" s="520"/>
      <c r="M173" s="521"/>
    </row>
    <row r="174" spans="2:13" ht="36.75" hidden="1" outlineLevel="1" thickTop="1" thickBot="1">
      <c r="B174" s="321"/>
      <c r="C174" s="522" t="s">
        <v>396</v>
      </c>
      <c r="D174" s="319"/>
      <c r="E174" s="319"/>
      <c r="F174" s="319"/>
      <c r="G174" s="319"/>
      <c r="H174" s="319"/>
      <c r="I174" s="319"/>
      <c r="J174" s="319"/>
      <c r="K174" s="319"/>
      <c r="L174" s="319"/>
      <c r="M174" s="320"/>
    </row>
    <row r="175" spans="2:13" ht="35.25" collapsed="1" thickTop="1" thickBot="1">
      <c r="B175" s="275">
        <v>7</v>
      </c>
      <c r="C175" s="276" t="s">
        <v>583</v>
      </c>
      <c r="D175" s="277"/>
      <c r="E175" s="277"/>
      <c r="F175" s="277"/>
      <c r="G175" s="277"/>
      <c r="H175" s="277"/>
      <c r="I175" s="277"/>
      <c r="J175" s="277"/>
      <c r="K175" s="278"/>
      <c r="L175" s="278"/>
      <c r="M175" s="279"/>
    </row>
    <row r="176" spans="2:13" s="526" customFormat="1" ht="19.5" collapsed="1" thickTop="1" thickBot="1">
      <c r="B176" s="275"/>
      <c r="C176" s="451" t="s">
        <v>584</v>
      </c>
      <c r="D176" s="523">
        <f>'[1]Project Cost'!D27</f>
        <v>2278700.0346389217</v>
      </c>
      <c r="E176" s="524"/>
      <c r="F176" s="524"/>
      <c r="G176" s="524"/>
      <c r="H176" s="524"/>
      <c r="I176" s="524"/>
      <c r="J176" s="524"/>
      <c r="K176" s="524"/>
      <c r="L176" s="524"/>
      <c r="M176" s="525"/>
    </row>
    <row r="177" spans="2:18" s="526" customFormat="1" ht="57.75" customHeight="1" thickTop="1" thickBot="1">
      <c r="B177" s="275"/>
      <c r="C177" s="451" t="s">
        <v>585</v>
      </c>
      <c r="D177" s="527" t="s">
        <v>586</v>
      </c>
      <c r="E177" s="527" t="s">
        <v>587</v>
      </c>
      <c r="F177" s="527" t="s">
        <v>588</v>
      </c>
      <c r="G177" s="527" t="s">
        <v>589</v>
      </c>
      <c r="H177" s="528"/>
      <c r="I177" s="527" t="s">
        <v>590</v>
      </c>
      <c r="J177" s="529" t="s">
        <v>591</v>
      </c>
      <c r="K177" s="530"/>
      <c r="L177" s="531" t="s">
        <v>471</v>
      </c>
      <c r="M177" s="532"/>
    </row>
    <row r="178" spans="2:18" s="526" customFormat="1" ht="18" customHeight="1" thickTop="1" thickBot="1">
      <c r="B178" s="275"/>
      <c r="C178" s="533" t="s">
        <v>592</v>
      </c>
      <c r="D178" s="534">
        <f>'[1]Project Cost'!B6</f>
        <v>42240</v>
      </c>
      <c r="E178" s="534">
        <f>'[1]Project Cost'!C6</f>
        <v>0</v>
      </c>
      <c r="F178" s="534">
        <f>D178+E178</f>
        <v>42240</v>
      </c>
      <c r="G178" s="535">
        <f>F178/$F$188</f>
        <v>1.8536884784263966E-2</v>
      </c>
      <c r="H178" s="536"/>
      <c r="I178" s="534">
        <f>[1]Input1!I7</f>
        <v>0</v>
      </c>
      <c r="J178" s="390">
        <f>D178</f>
        <v>42240</v>
      </c>
      <c r="K178" s="390"/>
      <c r="L178" s="455">
        <f>'[1]Project Cost'!P6</f>
        <v>0</v>
      </c>
      <c r="M178" s="457"/>
    </row>
    <row r="179" spans="2:18" s="526" customFormat="1" ht="30" hidden="1" customHeight="1" outlineLevel="1" thickTop="1" thickBot="1">
      <c r="B179" s="275"/>
      <c r="C179" s="533" t="s">
        <v>593</v>
      </c>
      <c r="D179" s="534">
        <f>'[1]Project Cost'!B7</f>
        <v>0</v>
      </c>
      <c r="E179" s="534">
        <f>'[1]Project Cost'!C7</f>
        <v>0</v>
      </c>
      <c r="F179" s="534">
        <f t="shared" ref="F179:F183" si="4">D179+E179</f>
        <v>0</v>
      </c>
      <c r="G179" s="535">
        <f t="shared" ref="G179:G188" si="5">F179/$F$188</f>
        <v>0</v>
      </c>
      <c r="H179" s="536"/>
      <c r="I179" s="534">
        <f>[1]Input1!I8</f>
        <v>0</v>
      </c>
      <c r="J179" s="390">
        <f t="shared" ref="J179:J183" si="6">D179</f>
        <v>0</v>
      </c>
      <c r="K179" s="390"/>
      <c r="L179" s="455">
        <f>'[1]Project Cost'!P7</f>
        <v>0</v>
      </c>
      <c r="M179" s="457"/>
    </row>
    <row r="180" spans="2:18" s="526" customFormat="1" ht="30" customHeight="1" collapsed="1" thickTop="1" thickBot="1">
      <c r="B180" s="275"/>
      <c r="C180" s="533" t="s">
        <v>594</v>
      </c>
      <c r="D180" s="534"/>
      <c r="E180" s="534">
        <f>'[1]Project Cost'!C9</f>
        <v>731000</v>
      </c>
      <c r="F180" s="534">
        <f t="shared" si="4"/>
        <v>731000</v>
      </c>
      <c r="G180" s="535">
        <f t="shared" si="5"/>
        <v>0.32079694075040149</v>
      </c>
      <c r="H180" s="536"/>
      <c r="I180" s="534">
        <f>[1]Input1!I10</f>
        <v>500000</v>
      </c>
      <c r="J180" s="390">
        <f>D180</f>
        <v>0</v>
      </c>
      <c r="K180" s="390"/>
      <c r="L180" s="455">
        <f>E180-I180</f>
        <v>231000</v>
      </c>
      <c r="M180" s="457"/>
    </row>
    <row r="181" spans="2:18" s="526" customFormat="1" ht="18" customHeight="1" thickTop="1" thickBot="1">
      <c r="B181" s="275"/>
      <c r="C181" s="533" t="s">
        <v>595</v>
      </c>
      <c r="D181" s="534">
        <f>'[1]Project Cost'!B8</f>
        <v>739200</v>
      </c>
      <c r="E181" s="534">
        <f>'[1]Project Cost'!C8</f>
        <v>316800</v>
      </c>
      <c r="F181" s="534">
        <f t="shared" si="4"/>
        <v>1056000</v>
      </c>
      <c r="G181" s="535">
        <f t="shared" si="5"/>
        <v>0.46342211960659913</v>
      </c>
      <c r="H181" s="536"/>
      <c r="I181" s="534">
        <f>'[1]Project Cost'!K8</f>
        <v>200000</v>
      </c>
      <c r="J181" s="390">
        <f>'[1]Project Cost'!O8</f>
        <v>539200</v>
      </c>
      <c r="K181" s="390"/>
      <c r="L181" s="455">
        <f>'[1]Project Cost'!P8</f>
        <v>316800</v>
      </c>
      <c r="M181" s="457"/>
    </row>
    <row r="182" spans="2:18" s="526" customFormat="1" ht="27" customHeight="1" thickTop="1" thickBot="1">
      <c r="B182" s="275"/>
      <c r="C182" s="533" t="s">
        <v>596</v>
      </c>
      <c r="D182" s="534">
        <f>'[1]Project Cost (2)'!D12</f>
        <v>21000</v>
      </c>
      <c r="E182" s="534">
        <f>'[1]Project Cost'!C12</f>
        <v>68934</v>
      </c>
      <c r="F182" s="534">
        <f t="shared" si="4"/>
        <v>89934</v>
      </c>
      <c r="G182" s="535">
        <f t="shared" si="5"/>
        <v>3.9467239493087017E-2</v>
      </c>
      <c r="H182" s="536"/>
      <c r="I182" s="534">
        <f>[1]Input1!M13</f>
        <v>0</v>
      </c>
      <c r="J182" s="390">
        <f t="shared" si="6"/>
        <v>21000</v>
      </c>
      <c r="K182" s="390"/>
      <c r="L182" s="455">
        <f>'[1]Project Cost'!P12</f>
        <v>68934</v>
      </c>
      <c r="M182" s="457"/>
    </row>
    <row r="183" spans="2:18" s="526" customFormat="1" ht="18" customHeight="1" thickTop="1" thickBot="1">
      <c r="B183" s="275"/>
      <c r="C183" s="533" t="s">
        <v>597</v>
      </c>
      <c r="D183" s="534">
        <f>'[1]Project Cost'!B14+'[1]Project Cost'!B11+'[1]Project Cost'!B10</f>
        <v>70000</v>
      </c>
      <c r="E183" s="534">
        <f>'[1]Project Cost'!C14+'[1]Project Cost'!C11+'[1]Project Cost'!C10</f>
        <v>0</v>
      </c>
      <c r="F183" s="534">
        <f t="shared" si="4"/>
        <v>70000</v>
      </c>
      <c r="G183" s="535">
        <f t="shared" si="5"/>
        <v>3.0719269292104109E-2</v>
      </c>
      <c r="H183" s="536"/>
      <c r="I183" s="534">
        <f>[1]Input1!M15</f>
        <v>0</v>
      </c>
      <c r="J183" s="390">
        <f t="shared" si="6"/>
        <v>70000</v>
      </c>
      <c r="K183" s="390"/>
      <c r="L183" s="455">
        <f>'[1]Project Cost'!P14</f>
        <v>0</v>
      </c>
      <c r="M183" s="457"/>
    </row>
    <row r="184" spans="2:18" s="526" customFormat="1" ht="18" customHeight="1" thickTop="1" thickBot="1">
      <c r="B184" s="275"/>
      <c r="C184" s="537" t="s">
        <v>598</v>
      </c>
      <c r="D184" s="538">
        <f t="shared" ref="D184:E184" si="7">SUM(D178:D183)</f>
        <v>872440</v>
      </c>
      <c r="E184" s="538">
        <f t="shared" si="7"/>
        <v>1116734</v>
      </c>
      <c r="F184" s="538">
        <f>SUM(F178:F183)</f>
        <v>1989174</v>
      </c>
      <c r="G184" s="539">
        <f t="shared" si="5"/>
        <v>0.87294245392645575</v>
      </c>
      <c r="H184" s="536"/>
      <c r="I184" s="538">
        <f>SUM(I178:I183)</f>
        <v>700000</v>
      </c>
      <c r="J184" s="540">
        <f>SUM(J178:K183)</f>
        <v>672440</v>
      </c>
      <c r="K184" s="540"/>
      <c r="L184" s="540">
        <f>SUM(L178:M183)</f>
        <v>616734</v>
      </c>
      <c r="M184" s="541"/>
    </row>
    <row r="185" spans="2:18" s="526" customFormat="1" ht="18" customHeight="1" thickTop="1" thickBot="1">
      <c r="B185" s="275"/>
      <c r="C185" s="533" t="s">
        <v>599</v>
      </c>
      <c r="D185" s="535">
        <f>D184/$F$184</f>
        <v>0.43859410991698061</v>
      </c>
      <c r="E185" s="535">
        <f t="shared" ref="E185:F185" si="8">E184/$F$184</f>
        <v>0.56140589008301933</v>
      </c>
      <c r="F185" s="535">
        <f t="shared" si="8"/>
        <v>1</v>
      </c>
      <c r="G185" s="535">
        <f t="shared" si="5"/>
        <v>4.3884670417291584E-7</v>
      </c>
      <c r="H185" s="536"/>
      <c r="I185" s="542">
        <v>0</v>
      </c>
      <c r="J185" s="490">
        <f>'[1]Project Cost'!O16</f>
        <v>0.33804986391336306</v>
      </c>
      <c r="K185" s="490"/>
      <c r="L185" s="491">
        <f>'[1]Project Cost'!P16</f>
        <v>0.31004527507397545</v>
      </c>
      <c r="M185" s="493"/>
    </row>
    <row r="186" spans="2:18" s="526" customFormat="1" ht="30" customHeight="1" thickTop="1" thickBot="1">
      <c r="B186" s="275"/>
      <c r="C186" s="533" t="s">
        <v>600</v>
      </c>
      <c r="D186" s="534">
        <f>'[1]Project Cost'!B17</f>
        <v>120634.45368229131</v>
      </c>
      <c r="E186" s="534">
        <f>'[1]Project Cost'!C17</f>
        <v>92782.627165185957</v>
      </c>
      <c r="F186" s="534">
        <f t="shared" ref="F186:F187" si="9">D186+E186</f>
        <v>213417.08084747725</v>
      </c>
      <c r="G186" s="535">
        <f t="shared" si="5"/>
        <v>9.3657382544120121E-2</v>
      </c>
      <c r="H186" s="536"/>
      <c r="I186" s="534">
        <v>0</v>
      </c>
      <c r="J186" s="390">
        <f>D186</f>
        <v>120634.45368229131</v>
      </c>
      <c r="K186" s="390"/>
      <c r="L186" s="455">
        <f>E186</f>
        <v>92782.627165185957</v>
      </c>
      <c r="M186" s="457"/>
    </row>
    <row r="187" spans="2:18" s="526" customFormat="1" ht="18" customHeight="1" thickTop="1" thickBot="1">
      <c r="B187" s="275"/>
      <c r="C187" s="533" t="s">
        <v>601</v>
      </c>
      <c r="D187" s="534">
        <f>'[1]Project Cost'!B20</f>
        <v>31822.334889881702</v>
      </c>
      <c r="E187" s="534">
        <f>'[1]Project Cost'!C20</f>
        <v>44286.618901563023</v>
      </c>
      <c r="F187" s="534">
        <f t="shared" si="9"/>
        <v>76108.953791444728</v>
      </c>
      <c r="G187" s="535">
        <f t="shared" si="5"/>
        <v>3.3400163529424265E-2</v>
      </c>
      <c r="H187" s="536"/>
      <c r="I187" s="534">
        <v>0</v>
      </c>
      <c r="J187" s="390">
        <f>D187</f>
        <v>31822.334889881702</v>
      </c>
      <c r="K187" s="390"/>
      <c r="L187" s="455">
        <f>E187</f>
        <v>44286.618901563023</v>
      </c>
      <c r="M187" s="457"/>
      <c r="R187" s="543">
        <f>F188-'[1]Project Cost'!D27</f>
        <v>0</v>
      </c>
    </row>
    <row r="188" spans="2:18" s="526" customFormat="1" ht="18" customHeight="1" thickTop="1" thickBot="1">
      <c r="B188" s="275"/>
      <c r="C188" s="537" t="s">
        <v>601</v>
      </c>
      <c r="D188" s="538">
        <f>D186+D187+D184</f>
        <v>1024896.788572173</v>
      </c>
      <c r="E188" s="538">
        <f>E186+E187+E184</f>
        <v>1253803.2460667491</v>
      </c>
      <c r="F188" s="538">
        <f>F186+F187+F184</f>
        <v>2278700.0346389217</v>
      </c>
      <c r="G188" s="539">
        <f t="shared" si="5"/>
        <v>1</v>
      </c>
      <c r="H188" s="536"/>
      <c r="I188" s="538">
        <f>I186+I187+I184</f>
        <v>700000</v>
      </c>
      <c r="J188" s="540">
        <f>J184+J186+J187</f>
        <v>824896.78857217298</v>
      </c>
      <c r="K188" s="540"/>
      <c r="L188" s="540">
        <f>L184+L186+L187</f>
        <v>753803.24606674898</v>
      </c>
      <c r="M188" s="541"/>
    </row>
    <row r="189" spans="2:18" s="526" customFormat="1" ht="18" customHeight="1" thickTop="1" thickBot="1">
      <c r="B189" s="275"/>
      <c r="C189" s="533" t="s">
        <v>589</v>
      </c>
      <c r="D189" s="542">
        <f>'[1]Project Cost'!B28</f>
        <v>0.4497725777823039</v>
      </c>
      <c r="E189" s="542">
        <f>'[1]Project Cost'!C28</f>
        <v>0.55022742221769627</v>
      </c>
      <c r="F189" s="542">
        <f>'[1]Project Cost (2)'!F19</f>
        <v>1</v>
      </c>
      <c r="G189" s="542"/>
      <c r="H189" s="544"/>
      <c r="I189" s="542">
        <f>'[1]Project Cost'!G28</f>
        <v>0.26014070222240426</v>
      </c>
      <c r="J189" s="545">
        <f>'[1]Project Cost'!O28</f>
        <v>0.36200323694772074</v>
      </c>
      <c r="K189" s="545"/>
      <c r="L189" s="546">
        <f>'[1]Project Cost'!P28</f>
        <v>0.29008671999529195</v>
      </c>
      <c r="M189" s="547"/>
    </row>
    <row r="190" spans="2:18" s="526" customFormat="1" ht="19.5" thickTop="1" thickBot="1">
      <c r="B190" s="275"/>
      <c r="C190" s="382" t="s">
        <v>602</v>
      </c>
      <c r="D190" s="548">
        <f>D176</f>
        <v>2278700.0346389217</v>
      </c>
      <c r="E190" s="548"/>
      <c r="F190" s="548"/>
      <c r="G190" s="548"/>
      <c r="H190" s="548"/>
      <c r="I190" s="548"/>
      <c r="J190" s="548"/>
      <c r="K190" s="523"/>
      <c r="L190" s="523"/>
      <c r="M190" s="549"/>
    </row>
    <row r="191" spans="2:18" s="526" customFormat="1" ht="19.5" thickTop="1" thickBot="1">
      <c r="B191" s="275"/>
      <c r="C191" s="337" t="s">
        <v>603</v>
      </c>
      <c r="D191" s="550">
        <f>J188</f>
        <v>824896.78857217298</v>
      </c>
      <c r="E191" s="550"/>
      <c r="F191" s="550"/>
      <c r="G191" s="550"/>
      <c r="H191" s="550"/>
      <c r="I191" s="550"/>
      <c r="J191" s="550"/>
      <c r="K191" s="551"/>
      <c r="L191" s="551"/>
      <c r="M191" s="552"/>
    </row>
    <row r="192" spans="2:18" s="526" customFormat="1" ht="19.5" thickTop="1" thickBot="1">
      <c r="B192" s="275"/>
      <c r="C192" s="337" t="s">
        <v>604</v>
      </c>
      <c r="D192" s="550">
        <f>L188</f>
        <v>753803.24606674898</v>
      </c>
      <c r="E192" s="550"/>
      <c r="F192" s="550"/>
      <c r="G192" s="550"/>
      <c r="H192" s="550"/>
      <c r="I192" s="550"/>
      <c r="J192" s="550"/>
      <c r="K192" s="551"/>
      <c r="L192" s="551"/>
      <c r="M192" s="552"/>
    </row>
    <row r="193" spans="2:15" s="526" customFormat="1" ht="19.5" thickTop="1" thickBot="1">
      <c r="B193" s="275"/>
      <c r="C193" s="337" t="s">
        <v>605</v>
      </c>
      <c r="D193" s="425">
        <f>I188</f>
        <v>700000</v>
      </c>
      <c r="E193" s="425"/>
      <c r="F193" s="425"/>
      <c r="G193" s="425"/>
      <c r="H193" s="425"/>
      <c r="I193" s="425"/>
      <c r="J193" s="425"/>
      <c r="K193" s="360"/>
      <c r="L193" s="360"/>
      <c r="M193" s="439"/>
    </row>
    <row r="194" spans="2:15" s="526" customFormat="1" ht="27" customHeight="1" thickTop="1" thickBot="1">
      <c r="B194" s="275"/>
      <c r="C194" s="613" t="s">
        <v>606</v>
      </c>
      <c r="D194" s="360"/>
      <c r="E194" s="361"/>
      <c r="F194" s="361"/>
      <c r="G194" s="361"/>
      <c r="H194" s="361"/>
      <c r="I194" s="361"/>
      <c r="J194" s="361"/>
      <c r="K194" s="361"/>
      <c r="L194" s="361"/>
      <c r="M194" s="362"/>
    </row>
    <row r="195" spans="2:15" s="526" customFormat="1" ht="36.75" customHeight="1" thickTop="1" thickBot="1">
      <c r="B195" s="275"/>
      <c r="C195" s="337" t="s">
        <v>607</v>
      </c>
      <c r="D195" s="431" t="s">
        <v>608</v>
      </c>
      <c r="E195" s="431" t="s">
        <v>609</v>
      </c>
      <c r="F195" s="431" t="s">
        <v>610</v>
      </c>
      <c r="G195" s="431" t="s">
        <v>611</v>
      </c>
      <c r="H195" s="431" t="s">
        <v>612</v>
      </c>
      <c r="I195" s="431" t="s">
        <v>613</v>
      </c>
      <c r="J195" s="431" t="s">
        <v>614</v>
      </c>
      <c r="K195" s="431" t="s">
        <v>615</v>
      </c>
      <c r="L195" s="431" t="s">
        <v>616</v>
      </c>
      <c r="M195" s="553" t="s">
        <v>617</v>
      </c>
    </row>
    <row r="196" spans="2:15" s="526" customFormat="1" ht="36.75" customHeight="1" thickTop="1" thickBot="1">
      <c r="B196" s="275"/>
      <c r="C196" s="337" t="s">
        <v>618</v>
      </c>
      <c r="D196" s="554">
        <f>D190</f>
        <v>2278700.0346389217</v>
      </c>
      <c r="E196" s="554">
        <f>[1]Present!E38</f>
        <v>1382915.3333333335</v>
      </c>
      <c r="F196" s="554">
        <f>[1]Present!F38</f>
        <v>1509530.0880949004</v>
      </c>
      <c r="G196" s="554">
        <f>[1]Present!G38</f>
        <v>1598431.7880949005</v>
      </c>
      <c r="H196" s="554">
        <f>[1]Present!H38</f>
        <v>1687333.4880949007</v>
      </c>
      <c r="I196" s="554">
        <f>[1]Present!I38</f>
        <v>1776235.1880949005</v>
      </c>
      <c r="J196" s="554">
        <f>[1]Present!J38</f>
        <v>1778034.0000000002</v>
      </c>
      <c r="K196" s="554">
        <f>[1]Present!K38</f>
        <v>1661573.3993117744</v>
      </c>
      <c r="L196" s="554">
        <f>[1]Present!L38</f>
        <v>1658912.8000000003</v>
      </c>
      <c r="M196" s="555">
        <f>[1]Present!M38</f>
        <v>1658912.8000000003</v>
      </c>
    </row>
    <row r="197" spans="2:15" s="526" customFormat="1" ht="36.75" customHeight="1" thickTop="1" thickBot="1">
      <c r="B197" s="275"/>
      <c r="C197" s="337" t="s">
        <v>619</v>
      </c>
      <c r="D197" s="554">
        <f>-D190</f>
        <v>-2278700.0346389217</v>
      </c>
      <c r="E197" s="554">
        <f>[1]Present!E71</f>
        <v>1067961.5794166198</v>
      </c>
      <c r="F197" s="554">
        <f>[1]Present!F71</f>
        <v>1345004.8718012637</v>
      </c>
      <c r="G197" s="554">
        <f>[1]Present!G71</f>
        <v>1380871.6861684374</v>
      </c>
      <c r="H197" s="554">
        <f>[1]Present!H71</f>
        <v>1416738.5005356115</v>
      </c>
      <c r="I197" s="554">
        <f>[1]Present!I71</f>
        <v>1452605.3149027852</v>
      </c>
      <c r="J197" s="554">
        <f>[1]Present!J71</f>
        <v>1230066.3523879047</v>
      </c>
      <c r="K197" s="554">
        <f>[1]Present!K71</f>
        <v>1159503.7812277917</v>
      </c>
      <c r="L197" s="554">
        <f>[1]Present!L71</f>
        <v>1180886.5397985736</v>
      </c>
      <c r="M197" s="555">
        <f>[1]Present!M71</f>
        <v>1180105.0997985736</v>
      </c>
    </row>
    <row r="198" spans="2:15" s="526" customFormat="1" ht="36.75" customHeight="1" thickTop="1" thickBot="1">
      <c r="B198" s="275"/>
      <c r="C198" s="337" t="s">
        <v>620</v>
      </c>
      <c r="D198" s="554"/>
      <c r="E198" s="554">
        <f>[1]Present!E73</f>
        <v>314953.75391671364</v>
      </c>
      <c r="F198" s="554">
        <f>[1]Present!F73</f>
        <v>164525.21629363671</v>
      </c>
      <c r="G198" s="554">
        <f>[1]Present!G73</f>
        <v>217560.10192646319</v>
      </c>
      <c r="H198" s="554">
        <f>[1]Present!H73</f>
        <v>270594.98755928921</v>
      </c>
      <c r="I198" s="554">
        <f>[1]Present!I73</f>
        <v>323629.87319211522</v>
      </c>
      <c r="J198" s="554">
        <f>[1]Present!J73</f>
        <v>547967.64761209558</v>
      </c>
      <c r="K198" s="554">
        <f>[1]Present!K73</f>
        <v>502069.61808398273</v>
      </c>
      <c r="L198" s="554">
        <f>[1]Present!L73</f>
        <v>478026.26020142669</v>
      </c>
      <c r="M198" s="555">
        <f>[1]Present!M73</f>
        <v>478807.70020142663</v>
      </c>
    </row>
    <row r="199" spans="2:15" ht="29.25" customHeight="1" thickTop="1" thickBot="1">
      <c r="B199" s="275"/>
      <c r="C199" s="451" t="s">
        <v>621</v>
      </c>
      <c r="D199" s="434">
        <f>[1]Present!E86</f>
        <v>69.42806297856572</v>
      </c>
      <c r="E199" s="434"/>
      <c r="F199" s="434"/>
      <c r="G199" s="434"/>
      <c r="H199" s="434"/>
      <c r="I199" s="434"/>
      <c r="J199" s="434"/>
      <c r="K199" s="556"/>
      <c r="L199" s="556"/>
      <c r="M199" s="557"/>
      <c r="O199" s="266">
        <f>72/12</f>
        <v>6</v>
      </c>
    </row>
    <row r="200" spans="2:15" ht="27" customHeight="1" thickTop="1" thickBot="1">
      <c r="B200" s="275"/>
      <c r="C200" s="451" t="s">
        <v>203</v>
      </c>
      <c r="D200" s="558">
        <f>[1]Present!N82</f>
        <v>0.13460767644984051</v>
      </c>
      <c r="E200" s="558"/>
      <c r="F200" s="558"/>
      <c r="G200" s="558"/>
      <c r="H200" s="558"/>
      <c r="I200" s="558"/>
      <c r="J200" s="558"/>
      <c r="K200" s="559"/>
      <c r="L200" s="559"/>
      <c r="M200" s="560"/>
    </row>
    <row r="201" spans="2:15" ht="30" customHeight="1" thickTop="1" thickBot="1">
      <c r="B201" s="275"/>
      <c r="C201" s="451" t="s">
        <v>622</v>
      </c>
      <c r="D201" s="425">
        <f>[1]Present!N83</f>
        <v>1484036.3064042702</v>
      </c>
      <c r="E201" s="425"/>
      <c r="F201" s="425"/>
      <c r="G201" s="425"/>
      <c r="H201" s="425"/>
      <c r="I201" s="425"/>
      <c r="J201" s="425"/>
      <c r="K201" s="360"/>
      <c r="L201" s="360"/>
      <c r="M201" s="439"/>
    </row>
    <row r="202" spans="2:15" ht="29.25" customHeight="1" thickTop="1" thickBot="1">
      <c r="B202" s="275"/>
      <c r="C202" s="451" t="s">
        <v>205</v>
      </c>
      <c r="D202" s="561">
        <f>[1]Present!N84</f>
        <v>1.9987340473568691</v>
      </c>
      <c r="E202" s="561"/>
      <c r="F202" s="328"/>
      <c r="G202" s="328"/>
      <c r="H202" s="328"/>
      <c r="I202" s="328"/>
      <c r="J202" s="328"/>
      <c r="K202" s="401"/>
      <c r="L202" s="401"/>
      <c r="M202" s="329"/>
    </row>
    <row r="203" spans="2:15" ht="30.75" customHeight="1" thickTop="1" thickBot="1">
      <c r="B203" s="275"/>
      <c r="C203" s="451" t="s">
        <v>623</v>
      </c>
      <c r="D203" s="434">
        <f>[1]Input4!B385+[1]Input4!B386+[1]Input4!B387</f>
        <v>27</v>
      </c>
      <c r="E203" s="434"/>
      <c r="F203" s="328"/>
      <c r="G203" s="328"/>
      <c r="H203" s="328"/>
      <c r="I203" s="328"/>
      <c r="J203" s="328"/>
      <c r="K203" s="401"/>
      <c r="L203" s="401"/>
      <c r="M203" s="329"/>
    </row>
    <row r="204" spans="2:15" ht="27.75" customHeight="1" thickTop="1" thickBot="1">
      <c r="B204" s="275"/>
      <c r="C204" s="451" t="s">
        <v>624</v>
      </c>
      <c r="D204" s="425">
        <f>+SUM([1]SalePlan!B3:K3)</f>
        <v>4092189.322222223</v>
      </c>
      <c r="E204" s="425"/>
      <c r="F204" s="425"/>
      <c r="G204" s="425"/>
      <c r="H204" s="425"/>
      <c r="I204" s="425"/>
      <c r="J204" s="425"/>
      <c r="K204" s="360"/>
      <c r="L204" s="360"/>
      <c r="M204" s="439"/>
    </row>
    <row r="205" spans="2:15" ht="31.5" customHeight="1" thickTop="1" thickBot="1">
      <c r="B205" s="275"/>
      <c r="C205" s="562" t="s">
        <v>625</v>
      </c>
      <c r="D205" s="287" t="s">
        <v>626</v>
      </c>
      <c r="E205" s="287"/>
      <c r="F205" s="287"/>
      <c r="G205" s="287"/>
      <c r="H205" s="287"/>
      <c r="I205" s="287"/>
      <c r="J205" s="287"/>
      <c r="K205" s="288"/>
      <c r="L205" s="288"/>
      <c r="M205" s="289"/>
    </row>
    <row r="206" spans="2:15" s="526" customFormat="1" ht="35.25" customHeight="1" collapsed="1" thickTop="1" thickBot="1">
      <c r="B206" s="275">
        <v>8</v>
      </c>
      <c r="C206" s="563" t="s">
        <v>627</v>
      </c>
      <c r="D206" s="277"/>
      <c r="E206" s="277"/>
      <c r="F206" s="277"/>
      <c r="G206" s="277"/>
      <c r="H206" s="277"/>
      <c r="I206" s="277"/>
      <c r="J206" s="277"/>
      <c r="K206" s="278"/>
      <c r="L206" s="278"/>
      <c r="M206" s="279"/>
    </row>
    <row r="207" spans="2:15" s="526" customFormat="1" ht="66" customHeight="1" thickTop="1" thickBot="1">
      <c r="B207" s="275"/>
      <c r="C207" s="382" t="s">
        <v>628</v>
      </c>
      <c r="D207" s="614" t="s">
        <v>195</v>
      </c>
      <c r="E207" s="615"/>
      <c r="F207" s="615"/>
      <c r="G207" s="615"/>
      <c r="H207" s="615"/>
      <c r="I207" s="615"/>
      <c r="J207" s="615"/>
      <c r="K207" s="597"/>
      <c r="L207" s="597"/>
      <c r="M207" s="616"/>
    </row>
    <row r="208" spans="2:15" s="526" customFormat="1" ht="40.5" customHeight="1" thickTop="1" thickBot="1">
      <c r="B208" s="275"/>
      <c r="C208" s="382" t="s">
        <v>629</v>
      </c>
      <c r="D208" s="614" t="s">
        <v>196</v>
      </c>
      <c r="E208" s="615"/>
      <c r="F208" s="615"/>
      <c r="G208" s="615"/>
      <c r="H208" s="615"/>
      <c r="I208" s="615"/>
      <c r="J208" s="615"/>
      <c r="K208" s="597"/>
      <c r="L208" s="597"/>
      <c r="M208" s="616"/>
    </row>
    <row r="209" spans="2:18" s="526" customFormat="1" ht="54" customHeight="1" thickTop="1" thickBot="1">
      <c r="B209" s="275"/>
      <c r="C209" s="382" t="s">
        <v>630</v>
      </c>
      <c r="D209" s="614" t="s">
        <v>197</v>
      </c>
      <c r="E209" s="615"/>
      <c r="F209" s="615"/>
      <c r="G209" s="615"/>
      <c r="H209" s="615"/>
      <c r="I209" s="615"/>
      <c r="J209" s="615"/>
      <c r="K209" s="597"/>
      <c r="L209" s="597"/>
      <c r="M209" s="616"/>
    </row>
    <row r="210" spans="2:18" s="526" customFormat="1" ht="57" customHeight="1" thickTop="1" thickBot="1">
      <c r="B210" s="275"/>
      <c r="C210" s="382" t="s">
        <v>137</v>
      </c>
      <c r="D210" s="615" t="s">
        <v>198</v>
      </c>
      <c r="E210" s="615"/>
      <c r="F210" s="615"/>
      <c r="G210" s="615"/>
      <c r="H210" s="615"/>
      <c r="I210" s="615"/>
      <c r="J210" s="615"/>
      <c r="K210" s="597"/>
      <c r="L210" s="597"/>
      <c r="M210" s="616"/>
      <c r="R210" s="567"/>
    </row>
    <row r="211" spans="2:18" s="526" customFormat="1" ht="48.75" customHeight="1" thickTop="1" thickBot="1">
      <c r="B211" s="275"/>
      <c r="C211" s="568" t="s">
        <v>631</v>
      </c>
      <c r="D211" s="617" t="s">
        <v>632</v>
      </c>
      <c r="E211" s="618"/>
      <c r="F211" s="618"/>
      <c r="G211" s="618"/>
      <c r="H211" s="618"/>
      <c r="I211" s="618"/>
      <c r="J211" s="618"/>
      <c r="K211" s="618"/>
      <c r="L211" s="618"/>
      <c r="M211" s="619"/>
    </row>
    <row r="212" spans="2:18" s="526" customFormat="1" ht="39.75" hidden="1" customHeight="1" outlineLevel="1" thickTop="1" thickBot="1">
      <c r="B212" s="275"/>
      <c r="C212" s="572"/>
      <c r="D212" s="620"/>
      <c r="E212" s="621"/>
      <c r="F212" s="621"/>
      <c r="G212" s="621"/>
      <c r="H212" s="621"/>
      <c r="I212" s="621"/>
      <c r="J212" s="621"/>
      <c r="K212" s="621"/>
      <c r="L212" s="621"/>
      <c r="M212" s="622"/>
    </row>
    <row r="213" spans="2:18" s="526" customFormat="1" ht="44.25" customHeight="1" collapsed="1" thickTop="1" thickBot="1">
      <c r="B213" s="275"/>
      <c r="C213" s="572"/>
      <c r="D213" s="620" t="s">
        <v>633</v>
      </c>
      <c r="E213" s="621"/>
      <c r="F213" s="621"/>
      <c r="G213" s="621"/>
      <c r="H213" s="621"/>
      <c r="I213" s="621"/>
      <c r="J213" s="621"/>
      <c r="K213" s="621"/>
      <c r="L213" s="621"/>
      <c r="M213" s="622"/>
    </row>
    <row r="214" spans="2:18" ht="43.5" customHeight="1" thickTop="1" thickBot="1">
      <c r="B214" s="275"/>
      <c r="C214" s="576"/>
      <c r="D214" s="623" t="s">
        <v>634</v>
      </c>
      <c r="E214" s="624"/>
      <c r="F214" s="624"/>
      <c r="G214" s="624"/>
      <c r="H214" s="624"/>
      <c r="I214" s="624"/>
      <c r="J214" s="624"/>
      <c r="K214" s="624"/>
      <c r="L214" s="624"/>
      <c r="M214" s="625"/>
    </row>
    <row r="215" spans="2:18" ht="15.75" thickTop="1" thickBot="1">
      <c r="B215" s="275"/>
      <c r="C215" s="580"/>
      <c r="D215" s="581"/>
      <c r="E215" s="581"/>
      <c r="F215" s="581"/>
      <c r="G215" s="581"/>
      <c r="H215" s="581"/>
      <c r="I215" s="581"/>
      <c r="J215" s="581"/>
      <c r="K215" s="581"/>
      <c r="L215" s="581"/>
      <c r="M215" s="582"/>
    </row>
    <row r="216" spans="2:18" ht="15" hidden="1" outlineLevel="1" thickTop="1">
      <c r="B216" s="583"/>
      <c r="C216" s="584"/>
      <c r="D216" s="584"/>
      <c r="E216" s="584"/>
      <c r="F216" s="584"/>
      <c r="G216" s="584"/>
      <c r="H216" s="584"/>
      <c r="I216" s="584"/>
      <c r="J216" s="584"/>
      <c r="K216" s="584"/>
      <c r="L216" s="584"/>
      <c r="M216" s="585"/>
    </row>
    <row r="217" spans="2:18" ht="15.75" hidden="1" outlineLevel="1" thickTop="1" thickBot="1">
      <c r="B217" s="586"/>
      <c r="C217" s="581"/>
      <c r="D217" s="581"/>
      <c r="E217" s="581"/>
      <c r="F217" s="581"/>
      <c r="G217" s="581"/>
      <c r="H217" s="581"/>
      <c r="I217" s="581"/>
      <c r="J217" s="581"/>
      <c r="K217" s="581"/>
      <c r="L217" s="581"/>
      <c r="M217" s="582"/>
    </row>
    <row r="218" spans="2:18" ht="15" collapsed="1" thickTop="1">
      <c r="B218" s="587"/>
      <c r="C218" s="588"/>
      <c r="D218" s="588"/>
      <c r="E218" s="588"/>
      <c r="F218" s="588"/>
      <c r="G218" s="588"/>
      <c r="H218" s="588"/>
      <c r="I218" s="588"/>
      <c r="J218" s="588"/>
      <c r="K218" s="588"/>
      <c r="L218" s="588"/>
      <c r="M218" s="588"/>
    </row>
  </sheetData>
  <dataConsolidate link="1"/>
  <mergeCells count="258">
    <mergeCell ref="C215:M215"/>
    <mergeCell ref="C216:M216"/>
    <mergeCell ref="C217:M217"/>
    <mergeCell ref="C218:M218"/>
    <mergeCell ref="B206:B215"/>
    <mergeCell ref="C206:M206"/>
    <mergeCell ref="D207:M207"/>
    <mergeCell ref="D208:M208"/>
    <mergeCell ref="D209:M209"/>
    <mergeCell ref="D210:M210"/>
    <mergeCell ref="D211:M211"/>
    <mergeCell ref="D212:M212"/>
    <mergeCell ref="D213:M213"/>
    <mergeCell ref="D214:M214"/>
    <mergeCell ref="D200:M200"/>
    <mergeCell ref="D201:M201"/>
    <mergeCell ref="D202:M202"/>
    <mergeCell ref="D203:M203"/>
    <mergeCell ref="D204:M204"/>
    <mergeCell ref="D205:M205"/>
    <mergeCell ref="D190:M190"/>
    <mergeCell ref="D191:M191"/>
    <mergeCell ref="D192:M192"/>
    <mergeCell ref="D193:M193"/>
    <mergeCell ref="D194:M194"/>
    <mergeCell ref="D199:M199"/>
    <mergeCell ref="J187:K187"/>
    <mergeCell ref="L187:M187"/>
    <mergeCell ref="J188:K188"/>
    <mergeCell ref="L188:M188"/>
    <mergeCell ref="J189:K189"/>
    <mergeCell ref="L189:M189"/>
    <mergeCell ref="J184:K184"/>
    <mergeCell ref="L184:M184"/>
    <mergeCell ref="J185:K185"/>
    <mergeCell ref="L185:M185"/>
    <mergeCell ref="J186:K186"/>
    <mergeCell ref="L186:M186"/>
    <mergeCell ref="J181:K181"/>
    <mergeCell ref="L181:M181"/>
    <mergeCell ref="J182:K182"/>
    <mergeCell ref="L182:M182"/>
    <mergeCell ref="J183:K183"/>
    <mergeCell ref="L183:M183"/>
    <mergeCell ref="J178:K178"/>
    <mergeCell ref="L178:M178"/>
    <mergeCell ref="J179:K179"/>
    <mergeCell ref="L179:M179"/>
    <mergeCell ref="J180:K180"/>
    <mergeCell ref="L180:M180"/>
    <mergeCell ref="D171:M171"/>
    <mergeCell ref="D172:M172"/>
    <mergeCell ref="D173:M173"/>
    <mergeCell ref="D174:M174"/>
    <mergeCell ref="B175:B205"/>
    <mergeCell ref="C175:M175"/>
    <mergeCell ref="D176:M176"/>
    <mergeCell ref="H177:H189"/>
    <mergeCell ref="J177:K177"/>
    <mergeCell ref="L177:M177"/>
    <mergeCell ref="D165:M165"/>
    <mergeCell ref="D166:M166"/>
    <mergeCell ref="D167:M167"/>
    <mergeCell ref="D168:M168"/>
    <mergeCell ref="D169:M169"/>
    <mergeCell ref="D170:M170"/>
    <mergeCell ref="D159:M159"/>
    <mergeCell ref="D160:M160"/>
    <mergeCell ref="D161:M161"/>
    <mergeCell ref="C162:M162"/>
    <mergeCell ref="D163:M163"/>
    <mergeCell ref="D164:M164"/>
    <mergeCell ref="D153:M153"/>
    <mergeCell ref="D154:M154"/>
    <mergeCell ref="D155:M155"/>
    <mergeCell ref="D156:M156"/>
    <mergeCell ref="D157:M157"/>
    <mergeCell ref="D158:M158"/>
    <mergeCell ref="D147:M147"/>
    <mergeCell ref="D148:M148"/>
    <mergeCell ref="D149:M149"/>
    <mergeCell ref="D150:M150"/>
    <mergeCell ref="D151:M151"/>
    <mergeCell ref="D152:M152"/>
    <mergeCell ref="D138:M138"/>
    <mergeCell ref="D139:M139"/>
    <mergeCell ref="B140:B173"/>
    <mergeCell ref="C140:M140"/>
    <mergeCell ref="D141:M141"/>
    <mergeCell ref="D142:M142"/>
    <mergeCell ref="C143:M143"/>
    <mergeCell ref="D144:M144"/>
    <mergeCell ref="D145:M145"/>
    <mergeCell ref="D146:M146"/>
    <mergeCell ref="D136:E136"/>
    <mergeCell ref="F136:G136"/>
    <mergeCell ref="H136:I136"/>
    <mergeCell ref="J136:K136"/>
    <mergeCell ref="L136:M136"/>
    <mergeCell ref="D137:M137"/>
    <mergeCell ref="D134:E134"/>
    <mergeCell ref="F134:G134"/>
    <mergeCell ref="H134:I134"/>
    <mergeCell ref="J134:K134"/>
    <mergeCell ref="L134:M134"/>
    <mergeCell ref="D135:E135"/>
    <mergeCell ref="F135:G135"/>
    <mergeCell ref="H135:I135"/>
    <mergeCell ref="J135:K135"/>
    <mergeCell ref="L135:M135"/>
    <mergeCell ref="J130:K130"/>
    <mergeCell ref="L130:M130"/>
    <mergeCell ref="C131:C132"/>
    <mergeCell ref="D131:M132"/>
    <mergeCell ref="D133:E133"/>
    <mergeCell ref="F133:G133"/>
    <mergeCell ref="H133:I133"/>
    <mergeCell ref="J133:K133"/>
    <mergeCell ref="L133:M133"/>
    <mergeCell ref="D124:M124"/>
    <mergeCell ref="D125:M125"/>
    <mergeCell ref="D126:M126"/>
    <mergeCell ref="D127:M127"/>
    <mergeCell ref="B128:B139"/>
    <mergeCell ref="C128:M128"/>
    <mergeCell ref="D129:M129"/>
    <mergeCell ref="D130:E130"/>
    <mergeCell ref="F130:G130"/>
    <mergeCell ref="H130:I130"/>
    <mergeCell ref="D118:M118"/>
    <mergeCell ref="D119:M119"/>
    <mergeCell ref="C120:M120"/>
    <mergeCell ref="D121:M121"/>
    <mergeCell ref="D122:M122"/>
    <mergeCell ref="D123:M123"/>
    <mergeCell ref="D113:M113"/>
    <mergeCell ref="D114:M114"/>
    <mergeCell ref="C115:C117"/>
    <mergeCell ref="D115:M115"/>
    <mergeCell ref="D116:G116"/>
    <mergeCell ref="I116:M116"/>
    <mergeCell ref="D117:G117"/>
    <mergeCell ref="I117:M117"/>
    <mergeCell ref="H105:I105"/>
    <mergeCell ref="J105:K105"/>
    <mergeCell ref="D106:M106"/>
    <mergeCell ref="C107:C113"/>
    <mergeCell ref="D107:M107"/>
    <mergeCell ref="D108:M108"/>
    <mergeCell ref="D109:M109"/>
    <mergeCell ref="D110:M110"/>
    <mergeCell ref="D111:M111"/>
    <mergeCell ref="D112:M112"/>
    <mergeCell ref="D99:H99"/>
    <mergeCell ref="I99:M99"/>
    <mergeCell ref="D100:H100"/>
    <mergeCell ref="I100:M100"/>
    <mergeCell ref="B101:B127"/>
    <mergeCell ref="C101:M101"/>
    <mergeCell ref="D102:M102"/>
    <mergeCell ref="D103:M103"/>
    <mergeCell ref="D104:M104"/>
    <mergeCell ref="F105:G105"/>
    <mergeCell ref="C87:M87"/>
    <mergeCell ref="D94:M94"/>
    <mergeCell ref="C95:M95"/>
    <mergeCell ref="D96:M96"/>
    <mergeCell ref="D97:M97"/>
    <mergeCell ref="D98:H98"/>
    <mergeCell ref="I98:M98"/>
    <mergeCell ref="D71:I71"/>
    <mergeCell ref="C72:M72"/>
    <mergeCell ref="E74:H74"/>
    <mergeCell ref="J74:M74"/>
    <mergeCell ref="D84:M84"/>
    <mergeCell ref="D85:M85"/>
    <mergeCell ref="E57:H57"/>
    <mergeCell ref="I57:L57"/>
    <mergeCell ref="D60:M60"/>
    <mergeCell ref="D61:M61"/>
    <mergeCell ref="C62:M62"/>
    <mergeCell ref="D63:M63"/>
    <mergeCell ref="D50:M50"/>
    <mergeCell ref="D51:M51"/>
    <mergeCell ref="D52:M52"/>
    <mergeCell ref="D53:M53"/>
    <mergeCell ref="D54:M54"/>
    <mergeCell ref="C55:M55"/>
    <mergeCell ref="C42:C43"/>
    <mergeCell ref="D42:M42"/>
    <mergeCell ref="D43:M43"/>
    <mergeCell ref="B44:B100"/>
    <mergeCell ref="C44:M44"/>
    <mergeCell ref="C45:M45"/>
    <mergeCell ref="D46:M46"/>
    <mergeCell ref="D47:M47"/>
    <mergeCell ref="D48:M48"/>
    <mergeCell ref="D49:M49"/>
    <mergeCell ref="D35:M35"/>
    <mergeCell ref="D36:M36"/>
    <mergeCell ref="D37:M37"/>
    <mergeCell ref="C39:C41"/>
    <mergeCell ref="D39:M39"/>
    <mergeCell ref="D40:M41"/>
    <mergeCell ref="C29:C30"/>
    <mergeCell ref="D29:M30"/>
    <mergeCell ref="D31:M31"/>
    <mergeCell ref="D32:M32"/>
    <mergeCell ref="D33:M33"/>
    <mergeCell ref="D34:M34"/>
    <mergeCell ref="D23:M23"/>
    <mergeCell ref="D24:M24"/>
    <mergeCell ref="B25:B43"/>
    <mergeCell ref="C25:M25"/>
    <mergeCell ref="C26:M26"/>
    <mergeCell ref="E27:F27"/>
    <mergeCell ref="G27:H27"/>
    <mergeCell ref="I27:J27"/>
    <mergeCell ref="K27:M27"/>
    <mergeCell ref="D28:M28"/>
    <mergeCell ref="D21:M21"/>
    <mergeCell ref="D22:E22"/>
    <mergeCell ref="F22:G22"/>
    <mergeCell ref="H22:I22"/>
    <mergeCell ref="J22:K22"/>
    <mergeCell ref="L22:M22"/>
    <mergeCell ref="D19:E19"/>
    <mergeCell ref="F19:G19"/>
    <mergeCell ref="H19:I19"/>
    <mergeCell ref="J19:K19"/>
    <mergeCell ref="L19:M19"/>
    <mergeCell ref="D20:M20"/>
    <mergeCell ref="D17:E17"/>
    <mergeCell ref="F17:G17"/>
    <mergeCell ref="H17:I17"/>
    <mergeCell ref="J17:K17"/>
    <mergeCell ref="L17:M17"/>
    <mergeCell ref="D18:E18"/>
    <mergeCell ref="F18:G18"/>
    <mergeCell ref="H18:I18"/>
    <mergeCell ref="J18:K18"/>
    <mergeCell ref="L18:M18"/>
    <mergeCell ref="D11:M11"/>
    <mergeCell ref="D12:M12"/>
    <mergeCell ref="D13:M13"/>
    <mergeCell ref="D14:M14"/>
    <mergeCell ref="D15:M15"/>
    <mergeCell ref="D16:M16"/>
    <mergeCell ref="C2:M2"/>
    <mergeCell ref="C3:M3"/>
    <mergeCell ref="B4:B21"/>
    <mergeCell ref="C4:M4"/>
    <mergeCell ref="D5:M5"/>
    <mergeCell ref="D6:M6"/>
    <mergeCell ref="D7:M7"/>
    <mergeCell ref="D8:M8"/>
    <mergeCell ref="D9:M9"/>
    <mergeCell ref="D10:M10"/>
  </mergeCells>
  <printOptions horizontalCentered="1"/>
  <pageMargins left="0.15748031496062992" right="0" top="0.19685039370078741" bottom="0" header="0" footer="3.937007874015748E-2"/>
  <pageSetup paperSize="9" scale="33" fitToHeight="3" orientation="landscape" r:id="rId1"/>
  <headerFooter alignWithMargins="0"/>
  <rowBreaks count="3" manualBreakCount="3">
    <brk id="100" min="1" max="12" man="1"/>
    <brk id="139" min="1" max="12" man="1"/>
    <brk id="205"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ПаспортEnglish</vt:lpstr>
      <vt:lpstr>Форма-отчета 16</vt:lpstr>
      <vt:lpstr>БП Анг</vt:lpstr>
      <vt:lpstr>'БП Анг'!Область_печати</vt:lpstr>
      <vt:lpstr>ПаспортEnglish!Область_печати</vt:lpstr>
      <vt:lpstr>ПаспортРУС!Область_печати</vt:lpstr>
      <vt:lpstr>'Форма-отчета 16'!Область_печати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Nigmanov Zafar</dc:creator>
  <cp:lastModifiedBy>Nigmanov Zafar</cp:lastModifiedBy>
  <dcterms:created xsi:type="dcterms:W3CDTF">2022-06-06T12:28:04Z</dcterms:created>
  <dcterms:modified xsi:type="dcterms:W3CDTF">2022-06-06T12:28:38Z</dcterms:modified>
</cp:coreProperties>
</file>